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8147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部门收入总表!$A$1:$O$37</definedName>
    <definedName name="_xlnm.Print_Area" localSheetId="0">部门收支总表!$A$1:$D$29</definedName>
    <definedName name="_xlnm.Print_Area" localSheetId="2">部门支出总表!$A$1:$J$74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一般公共预算支出总表!$A$1:$L$38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<sst xmlns="http://schemas.openxmlformats.org/spreadsheetml/2006/main" count="892" uniqueCount="490">
  <si>
    <t>部门公开表1</t>
  </si>
  <si>
    <t>部门收支总表</t>
  </si>
  <si>
    <t>编制单位：长沙市望城区白沙洲街道财政所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</si>
  <si>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</si>
  <si>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</si>
  <si>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</si>
  <si>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</si>
  <si>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</si>
  <si>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</si>
  <si>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</si>
  <si>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</si>
  <si>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</si>
  <si>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</si>
  <si>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</si>
  <si>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</si>
  <si>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</si>
  <si>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</si>
  <si>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</si>
  <si>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</si>
  <si>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</si>
  <si>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</si>
  <si>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</si>
  <si>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</si>
  <si>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</si>
  <si>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</si>
  <si>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</si>
  <si>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</si>
  <si>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</si>
  <si>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</si>
  <si>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</si>
  <si>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</si>
  <si>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</si>
  <si>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</si>
  <si>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</si>
  <si>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</si>
  <si>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</si>
  <si>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</si>
  <si>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</si>
  <si>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</si>
  <si>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</si>
  <si>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</si>
  <si>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</si>
  <si>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</si>
  <si>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</si>
  <si>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</si>
  <si>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</si>
  <si>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</si>
  <si>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</si>
  <si>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</si>
  <si>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</si>
  <si>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</si>
  <si>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</si>
  <si>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</si>
  <si>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</si>
  <si>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</si>
  <si>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</si>
  <si>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</si>
  <si>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</si>
  <si>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老龄卫生健康事务</t>
  </si>
  <si>
    <t>社会保险业务管理事务</t>
  </si>
  <si>
    <t>其他社会福利支出</t>
  </si>
  <si>
    <t>兵役征集</t>
  </si>
  <si>
    <t>其他强制隔离戒毒支出</t>
  </si>
  <si>
    <t>其他国家安全支出</t>
  </si>
  <si>
    <t>群众文化</t>
  </si>
  <si>
    <t>其他科学技术管理事务支出</t>
  </si>
  <si>
    <t>小城镇基础设施建设</t>
  </si>
  <si>
    <t>人大会议</t>
  </si>
  <si>
    <t>其他普通教育支出</t>
  </si>
  <si>
    <t>文物保护</t>
  </si>
  <si>
    <t>一般行政管理事务</t>
  </si>
  <si>
    <t>专项普查活动</t>
  </si>
  <si>
    <t>安全监管</t>
  </si>
  <si>
    <t>信访事务</t>
  </si>
  <si>
    <t>其他水利支出</t>
  </si>
  <si>
    <t>残疾人就业和扶贫</t>
  </si>
  <si>
    <t>行政运行</t>
  </si>
  <si>
    <t>其他公共卫生支出</t>
  </si>
  <si>
    <t>其他政府办公厅（室）及相关机构事务支出</t>
  </si>
  <si>
    <t>老年福利</t>
  </si>
  <si>
    <t>其他消防事务支出</t>
  </si>
  <si>
    <t>征地和拆迁补偿支出</t>
  </si>
  <si>
    <t>就业管理事务</t>
  </si>
  <si>
    <t>水质监测</t>
  </si>
  <si>
    <t>政协会议</t>
  </si>
  <si>
    <t>归口管理的行政单位离退休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</si>
  <si>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</si>
  <si>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</si>
  <si>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</si>
  <si>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</si>
  <si>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</si>
  <si>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</si>
  <si>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</si>
  <si>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</si>
  <si>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</si>
  <si>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</si>
  <si>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</si>
  <si>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</si>
  <si>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</si>
  <si>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</si>
  <si>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</si>
  <si>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</si>
  <si>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</si>
  <si>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</si>
  <si>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</si>
  <si>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</si>
  <si>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</si>
  <si>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04</t>
  </si>
  <si>
    <t xml:space="preserve">    人大会议</t>
  </si>
  <si>
    <t>02</t>
  </si>
  <si>
    <t xml:space="preserve">  政协事务</t>
  </si>
  <si>
    <t xml:space="preserve">  02</t>
  </si>
  <si>
    <t xml:space="preserve">    政协会议</t>
  </si>
  <si>
    <t>03</t>
  </si>
  <si>
    <t xml:space="preserve">  政府办公厅（室）及相关机构事务</t>
  </si>
  <si>
    <t xml:space="preserve">  03</t>
  </si>
  <si>
    <t xml:space="preserve">    行政运行</t>
  </si>
  <si>
    <t>08</t>
  </si>
  <si>
    <t xml:space="preserve">    信访事务</t>
  </si>
  <si>
    <t>99</t>
  </si>
  <si>
    <t xml:space="preserve">    其他政府办公厅（室）及相关机构事务支出</t>
  </si>
  <si>
    <t>05</t>
  </si>
  <si>
    <t xml:space="preserve">  统计信息事务</t>
  </si>
  <si>
    <t xml:space="preserve">  05</t>
  </si>
  <si>
    <t>07</t>
  </si>
  <si>
    <t xml:space="preserve">    专项普查活动</t>
  </si>
  <si>
    <t>11</t>
  </si>
  <si>
    <t xml:space="preserve">  纪检监察事务</t>
  </si>
  <si>
    <t xml:space="preserve">  11</t>
  </si>
  <si>
    <t>29</t>
  </si>
  <si>
    <t xml:space="preserve">  群众团体事务</t>
  </si>
  <si>
    <t xml:space="preserve">  29</t>
  </si>
  <si>
    <t>31</t>
  </si>
  <si>
    <t xml:space="preserve">  党委办公厅（室）及相关机构事务</t>
  </si>
  <si>
    <t xml:space="preserve">  31</t>
  </si>
  <si>
    <t xml:space="preserve">    一般行政管理事务</t>
  </si>
  <si>
    <t>203</t>
  </si>
  <si>
    <t>国防支出</t>
  </si>
  <si>
    <t xml:space="preserve">  203</t>
  </si>
  <si>
    <t>06</t>
  </si>
  <si>
    <t xml:space="preserve">  国防动员</t>
  </si>
  <si>
    <t xml:space="preserve">    203</t>
  </si>
  <si>
    <t xml:space="preserve">  06</t>
  </si>
  <si>
    <t xml:space="preserve">    兵役征集</t>
  </si>
  <si>
    <t>204</t>
  </si>
  <si>
    <t>公共安全支出</t>
  </si>
  <si>
    <t xml:space="preserve">  204</t>
  </si>
  <si>
    <t xml:space="preserve">  国家安全</t>
  </si>
  <si>
    <t xml:space="preserve">    204</t>
  </si>
  <si>
    <t xml:space="preserve">    其他国家安全支出</t>
  </si>
  <si>
    <t xml:space="preserve">  强制隔离戒毒</t>
  </si>
  <si>
    <t xml:space="preserve">  08</t>
  </si>
  <si>
    <t xml:space="preserve">    其他强制隔离戒毒支出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</si>
  <si>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</si>
  <si>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</si>
  <si>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</si>
  <si>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</si>
  <si>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</si>
  <si>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</si>
  <si>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206</t>
  </si>
  <si>
    <t>科学技术支出</t>
  </si>
  <si>
    <t xml:space="preserve">  206</t>
  </si>
  <si>
    <t xml:space="preserve">  科学技术管理事务</t>
  </si>
  <si>
    <t xml:space="preserve">    206</t>
  </si>
  <si>
    <t xml:space="preserve">    其他科学技术管理事务支出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</si>
  <si>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</si>
  <si>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</si>
  <si>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</si>
  <si>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</si>
  <si>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</si>
  <si>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09</t>
  </si>
  <si>
    <t xml:space="preserve">    群众文化</t>
  </si>
  <si>
    <t xml:space="preserve">  文物</t>
  </si>
  <si>
    <t xml:space="preserve">    文物保护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</si>
  <si>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</si>
  <si>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</si>
  <si>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</si>
  <si>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</si>
  <si>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</si>
  <si>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 xml:space="preserve">    就业管理事务</t>
  </si>
  <si>
    <t xml:space="preserve">    社会保险业务管理事务</t>
  </si>
  <si>
    <t xml:space="preserve">  行政事业单位离退休</t>
  </si>
  <si>
    <t xml:space="preserve">    归口管理的行政单位离退休</t>
  </si>
  <si>
    <t>10</t>
  </si>
  <si>
    <t xml:space="preserve">  社会福利</t>
  </si>
  <si>
    <t xml:space="preserve">  10</t>
  </si>
  <si>
    <t xml:space="preserve">    老年福利</t>
  </si>
  <si>
    <t xml:space="preserve">    其他社会福利支出</t>
  </si>
  <si>
    <t xml:space="preserve">  残疾人事业</t>
  </si>
  <si>
    <t xml:space="preserve">    残疾人就业和扶贫</t>
  </si>
  <si>
    <t>210</t>
  </si>
  <si>
    <t>卫生健康支出</t>
  </si>
  <si>
    <t xml:space="preserve">  210</t>
  </si>
  <si>
    <t xml:space="preserve">  公共卫生</t>
  </si>
  <si>
    <t xml:space="preserve">    210</t>
  </si>
  <si>
    <t xml:space="preserve">  04</t>
  </si>
  <si>
    <t xml:space="preserve">    其他公共卫生支出</t>
  </si>
  <si>
    <t>16</t>
  </si>
  <si>
    <t xml:space="preserve">  老龄卫生健康事务</t>
  </si>
  <si>
    <t xml:space="preserve">  16</t>
  </si>
  <si>
    <t xml:space="preserve">    老龄卫生健康事务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</si>
  <si>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</si>
  <si>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</si>
  <si>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</si>
  <si>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</si>
  <si>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</si>
  <si>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</si>
  <si>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 xml:space="preserve">  国有土地使用权出让收入及对应专项债务收入安排的支出</t>
  </si>
  <si>
    <t xml:space="preserve">    征地和拆迁补偿支出</t>
  </si>
  <si>
    <t>213</t>
  </si>
  <si>
    <t>农林水支出</t>
  </si>
  <si>
    <t xml:space="preserve">  213</t>
  </si>
  <si>
    <t xml:space="preserve">  水利</t>
  </si>
  <si>
    <t xml:space="preserve">    213</t>
  </si>
  <si>
    <t>12</t>
  </si>
  <si>
    <t xml:space="preserve">    水质监测</t>
  </si>
  <si>
    <t xml:space="preserve">    其他水利支出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</si>
  <si>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</si>
  <si>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</si>
  <si>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</si>
  <si>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</si>
  <si>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</si>
  <si>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</si>
  <si>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消防事务</t>
  </si>
  <si>
    <t xml:space="preserve">    其他消防事务支出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</si>
  <si>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</si>
  <si>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</si>
  <si>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</si>
  <si>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</si>
  <si>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</si>
  <si>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</si>
  <si>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</si>
  <si>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</si>
  <si>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</si>
  <si>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</si>
  <si>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</si>
  <si>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</si>
  <si>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</si>
  <si>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</si>
  <si>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</si>
  <si>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</si>
  <si>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</si>
  <si>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</si>
  <si>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</si>
  <si>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</si>
  <si>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</si>
  <si>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</si>
  <si>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</si>
  <si>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</si>
  <si>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</si>
  <si>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</si>
  <si>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</si>
  <si>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</si>
  <si>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</si>
  <si>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</si>
  <si>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</si>
  <si>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</si>
  <si>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</si>
  <si>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828001</t>
  </si>
  <si>
    <t>长沙市望城区白沙洲街道财政所</t>
  </si>
  <si>
    <t xml:space="preserve">  828001</t>
  </si>
  <si>
    <t>2010104</t>
  </si>
  <si>
    <t xml:space="preserve">  人大会议</t>
  </si>
  <si>
    <r>
      <rPr>
        <sz val="16"/>
        <rFont val="Times New Roman"/>
        <charset val="134"/>
      </rPr>
      <t>1</t>
    </r>
    <r>
      <rPr>
        <sz val="16"/>
        <rFont val="仿宋_GB2312"/>
        <charset val="134"/>
      </rPr>
      <t>、部门收支总表</t>
    </r>
  </si>
  <si>
    <t>2010204</t>
  </si>
  <si>
    <t xml:space="preserve">  政协会议</t>
  </si>
  <si>
    <r>
      <rPr>
        <sz val="16"/>
        <rFont val="Times New Roman"/>
        <charset val="134"/>
      </rPr>
      <t>2</t>
    </r>
    <r>
      <rPr>
        <sz val="16"/>
        <rFont val="仿宋_GB2312"/>
        <charset val="134"/>
      </rPr>
      <t>、部门收入</t>
    </r>
    <r>
      <rPr>
        <sz val="16"/>
        <rFont val="仿宋_GB2312"/>
        <charset val="134"/>
      </rPr>
      <t>总</t>
    </r>
    <r>
      <rPr>
        <sz val="16"/>
        <rFont val="仿宋_GB2312"/>
        <charset val="134"/>
      </rPr>
      <t>表</t>
    </r>
  </si>
  <si>
    <t>2010301</t>
  </si>
  <si>
    <t xml:space="preserve">  行政运行</t>
  </si>
  <si>
    <r>
      <rPr>
        <sz val="16"/>
        <rFont val="Times New Roman"/>
        <charset val="134"/>
      </rPr>
      <t>3</t>
    </r>
    <r>
      <rPr>
        <sz val="16"/>
        <rFont val="仿宋_GB2312"/>
        <charset val="134"/>
      </rPr>
      <t>、部门支出总表</t>
    </r>
  </si>
  <si>
    <t>2010308</t>
  </si>
  <si>
    <t xml:space="preserve">  信访事务</t>
  </si>
  <si>
    <r>
      <rPr>
        <sz val="16"/>
        <rFont val="Times New Roman"/>
        <charset val="134"/>
      </rPr>
      <t>4</t>
    </r>
    <r>
      <rPr>
        <sz val="16"/>
        <rFont val="仿宋_GB2312"/>
        <charset val="134"/>
      </rPr>
      <t>、</t>
    </r>
    <r>
      <rPr>
        <sz val="16"/>
        <rFont val="仿宋_GB2312"/>
        <charset val="134"/>
      </rPr>
      <t>财政拨款收支总表</t>
    </r>
  </si>
  <si>
    <t>2010399</t>
  </si>
  <si>
    <t xml:space="preserve">  其他政府办公厅（室）及相关机构事务支出</t>
  </si>
  <si>
    <r>
      <rPr>
        <sz val="16"/>
        <rFont val="Times New Roman"/>
        <charset val="134"/>
      </rPr>
      <t>5</t>
    </r>
    <r>
      <rPr>
        <sz val="16"/>
        <rFont val="仿宋_GB2312"/>
        <charset val="134"/>
      </rPr>
      <t>、</t>
    </r>
    <r>
      <rPr>
        <sz val="16"/>
        <rFont val="仿宋_GB2312"/>
        <charset val="134"/>
      </rPr>
      <t>一般公共预算支出总表</t>
    </r>
  </si>
  <si>
    <t>2010507</t>
  </si>
  <si>
    <t xml:space="preserve">  专项普查活动</t>
  </si>
  <si>
    <r>
      <rPr>
        <sz val="16"/>
        <rFont val="Times New Roman"/>
        <charset val="134"/>
      </rPr>
      <t>6</t>
    </r>
    <r>
      <rPr>
        <sz val="16"/>
        <rFont val="仿宋_GB2312"/>
        <charset val="134"/>
      </rPr>
      <t>、一般公共预算基本支出表（按部门经济分类）</t>
    </r>
  </si>
  <si>
    <t>2011101</t>
  </si>
  <si>
    <r>
      <rPr>
        <sz val="16"/>
        <rFont val="Times New Roman"/>
        <charset val="134"/>
      </rPr>
      <t>7</t>
    </r>
    <r>
      <rPr>
        <sz val="16"/>
        <rFont val="仿宋_GB2312"/>
        <charset val="134"/>
      </rPr>
      <t>、一般公共预算基本支出表（按政府经济分类）</t>
    </r>
  </si>
  <si>
    <t>2012901</t>
  </si>
  <si>
    <r>
      <rPr>
        <sz val="16"/>
        <rFont val="Times New Roman"/>
        <charset val="134"/>
      </rPr>
      <t>8</t>
    </r>
    <r>
      <rPr>
        <sz val="16"/>
        <rFont val="仿宋_GB2312"/>
        <charset val="134"/>
      </rPr>
      <t>、</t>
    </r>
    <r>
      <rPr>
        <sz val="16"/>
        <rFont val="仿宋_GB2312"/>
        <charset val="134"/>
      </rPr>
      <t>一般公共预算“三公”经费预算表</t>
    </r>
  </si>
  <si>
    <t>2013101</t>
  </si>
  <si>
    <r>
      <rPr>
        <sz val="16"/>
        <rFont val="Times New Roman"/>
        <charset val="134"/>
      </rPr>
      <t>9</t>
    </r>
    <r>
      <rPr>
        <sz val="16"/>
        <rFont val="仿宋_GB2312"/>
        <charset val="134"/>
      </rPr>
      <t>、</t>
    </r>
    <r>
      <rPr>
        <sz val="16"/>
        <rFont val="仿宋_GB2312"/>
        <charset val="134"/>
      </rPr>
      <t>政府性基金预算支出表</t>
    </r>
  </si>
  <si>
    <t>2013102</t>
  </si>
  <si>
    <t xml:space="preserve">  一般行政管理事务</t>
  </si>
  <si>
    <r>
      <rPr>
        <sz val="16"/>
        <rFont val="Times New Roman"/>
        <charset val="134"/>
      </rPr>
      <t>10</t>
    </r>
    <r>
      <rPr>
        <sz val="16"/>
        <rFont val="仿宋_GB2312"/>
        <charset val="134"/>
      </rPr>
      <t>、</t>
    </r>
    <r>
      <rPr>
        <sz val="16"/>
        <rFont val="Times New Roman"/>
        <charset val="134"/>
      </rPr>
      <t>2020</t>
    </r>
    <r>
      <rPr>
        <sz val="16"/>
        <rFont val="仿宋_GB2312"/>
        <charset val="134"/>
      </rPr>
      <t>年部门经济分类预算明细表</t>
    </r>
  </si>
  <si>
    <t>2030601</t>
  </si>
  <si>
    <t xml:space="preserve">  兵役征集</t>
  </si>
  <si>
    <r>
      <rPr>
        <sz val="16"/>
        <rFont val="Times New Roman"/>
        <charset val="134"/>
      </rPr>
      <t>11</t>
    </r>
    <r>
      <rPr>
        <sz val="16"/>
        <rFont val="仿宋_GB2312"/>
        <charset val="134"/>
      </rPr>
      <t>、</t>
    </r>
    <r>
      <rPr>
        <sz val="16"/>
        <rFont val="Times New Roman"/>
        <charset val="134"/>
      </rPr>
      <t>2020</t>
    </r>
    <r>
      <rPr>
        <sz val="16"/>
        <rFont val="仿宋_GB2312"/>
        <charset val="134"/>
      </rPr>
      <t>年政府经济分类预算明细表</t>
    </r>
  </si>
  <si>
    <t>2040399</t>
  </si>
  <si>
    <t xml:space="preserve">  其他国家安全支出</t>
  </si>
  <si>
    <r>
      <rPr>
        <sz val="16"/>
        <rFont val="Times New Roman"/>
        <charset val="134"/>
      </rPr>
      <t>12</t>
    </r>
    <r>
      <rPr>
        <sz val="16"/>
        <rFont val="仿宋_GB2312"/>
        <charset val="134"/>
      </rPr>
      <t>、</t>
    </r>
    <r>
      <rPr>
        <sz val="16"/>
        <rFont val="Times New Roman"/>
        <charset val="134"/>
      </rPr>
      <t>2020</t>
    </r>
    <r>
      <rPr>
        <sz val="16"/>
        <rFont val="仿宋_GB2312"/>
        <charset val="134"/>
      </rPr>
      <t>年绩效目标表</t>
    </r>
  </si>
  <si>
    <t>2040899</t>
  </si>
  <si>
    <t xml:space="preserve">  其他强制隔离戒毒支出</t>
  </si>
  <si>
    <t>2050299</t>
  </si>
  <si>
    <t xml:space="preserve">  其他普通教育支出</t>
  </si>
  <si>
    <t>2060199</t>
  </si>
  <si>
    <t xml:space="preserve">  其他科学技术管理事务支出</t>
  </si>
  <si>
    <t>2070109</t>
  </si>
  <si>
    <t xml:space="preserve">  群众文化</t>
  </si>
  <si>
    <t>2070204</t>
  </si>
  <si>
    <t xml:space="preserve">  文物保护</t>
  </si>
  <si>
    <t>2080106</t>
  </si>
  <si>
    <t xml:space="preserve">  就业管理事务</t>
  </si>
  <si>
    <t>2080501</t>
  </si>
  <si>
    <t xml:space="preserve">  归口管理的行政单位离退休</t>
  </si>
  <si>
    <t>2081002</t>
  </si>
  <si>
    <t xml:space="preserve">  老年福利</t>
  </si>
  <si>
    <t>2081099</t>
  </si>
  <si>
    <t xml:space="preserve">  其他社会福利支出</t>
  </si>
  <si>
    <t>2081105</t>
  </si>
  <si>
    <t xml:space="preserve">  残疾人就业和扶贫</t>
  </si>
  <si>
    <t>2100499</t>
  </si>
  <si>
    <t xml:space="preserve">  其他公共卫生支出</t>
  </si>
  <si>
    <t>2101601</t>
  </si>
  <si>
    <t>2120303</t>
  </si>
  <si>
    <t xml:space="preserve">  小城镇基础设施建设</t>
  </si>
  <si>
    <t>2120801</t>
  </si>
  <si>
    <t xml:space="preserve">  征地和拆迁补偿支出</t>
  </si>
  <si>
    <t>2130312</t>
  </si>
  <si>
    <t xml:space="preserve">  水质监测</t>
  </si>
  <si>
    <t>2130399</t>
  </si>
  <si>
    <t xml:space="preserve">  其他水利支出</t>
  </si>
  <si>
    <t>2240106</t>
  </si>
  <si>
    <t xml:space="preserve">  安全监管</t>
  </si>
  <si>
    <t>2240299</t>
  </si>
  <si>
    <t xml:space="preserve">  其他消防事务支出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</si>
  <si>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</si>
  <si>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</si>
  <si>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</si>
  <si>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</si>
  <si>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</si>
  <si>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</si>
  <si>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</si>
  <si>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</si>
  <si>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</si>
  <si>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</si>
  <si>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</si>
  <si>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</si>
  <si>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</si>
  <si>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</si>
  <si>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</si>
  <si>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</si>
  <si>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</si>
  <si>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</si>
  <si>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</si>
  <si>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</si>
  <si>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</si>
  <si>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</si>
  <si>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</si>
  <si>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</si>
  <si>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</si>
  <si>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</si>
  <si>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</si>
  <si>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</si>
  <si>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</si>
  <si>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</si>
  <si>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</si>
  <si>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</si>
  <si>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</si>
  <si>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</si>
  <si>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</si>
  <si>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</si>
  <si>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</si>
  <si>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</si>
  <si>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</si>
  <si>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</si>
  <si>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</si>
  <si>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</si>
  <si>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</si>
  <si>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</si>
  <si>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</si>
  <si>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</si>
  <si>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</si>
  <si>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</si>
  <si>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</si>
  <si>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</si>
  <si>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</si>
  <si>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</si>
  <si>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</si>
  <si>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</si>
  <si>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</si>
  <si>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</si>
  <si>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</si>
  <si>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</si>
  <si>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</si>
  <si>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</si>
  <si>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</si>
  <si>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</si>
  <si>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</si>
  <si>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</si>
  <si>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</si>
  <si>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</si>
  <si>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</si>
  <si>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</si>
  <si>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</si>
  <si>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</si>
  <si>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</si>
  <si>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</si>
  <si>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</si>
  <si>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</si>
  <si>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</si>
  <si>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</si>
  <si>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</si>
  <si>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</si>
  <si>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</si>
  <si>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</si>
  <si>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</si>
  <si>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</si>
  <si>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</si>
  <si>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</si>
  <si>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</si>
  <si>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</si>
  <si>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</si>
  <si>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</si>
  <si>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</si>
  <si>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</si>
  <si>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</si>
  <si>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</si>
  <si>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</si>
  <si>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</si>
  <si>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</si>
  <si>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</si>
  <si>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</si>
  <si>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</si>
  <si>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</si>
  <si>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</si>
  <si>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</si>
  <si>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</si>
  <si>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</si>
  <si>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</si>
  <si>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</si>
  <si>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</si>
  <si>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</si>
  <si>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</si>
  <si>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</si>
  <si>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</si>
  <si>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2080107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</si>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</sst>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* #,##0;* \-#,##0;* &quot;-&quot;;@"/>
    <numFmt numFmtId="178" formatCode="&quot;￥&quot;* _-#,##0;&quot;￥&quot;* \-#,##0;&quot;￥&quot;* _-&quot;-&quot;;@"/>
    <numFmt numFmtId="179" formatCode="* #,##0.00;* \-#,##0.00;* &quot;-&quot;??;@"/>
    <numFmt numFmtId="180" formatCode="&quot;￥&quot;* _-#,##0.00;&quot;￥&quot;* \-#,##0.00;&quot;￥&quot;* _-&quot;-&quot;??;@"/>
    <numFmt numFmtId="181" formatCode="0_ "/>
    <numFmt numFmtId="182" formatCode="#,##0.00_ "/>
    <numFmt numFmtId="183" formatCode="#,##0_ "/>
    <numFmt numFmtId="184" formatCode="0_);[Red]\(0\)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6"/>
      <name val="Times New Roman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8" fontId="18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24" fillId="20" borderId="24" applyNumberFormat="0" applyAlignment="0" applyProtection="0">
      <alignment vertical="center"/>
    </xf>
    <xf numFmtId="180" fontId="18" fillId="0" borderId="0" applyFont="0" applyFill="0" applyBorder="0" applyAlignment="0" applyProtection="0"/>
    <xf numFmtId="177" fontId="18" fillId="0" borderId="0" applyFon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79" fontId="18" fillId="0" borderId="0" applyFont="0" applyFill="0" applyBorder="0" applyAlignment="0" applyProtection="0"/>
    <xf numFmtId="0" fontId="16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27" borderId="2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26" borderId="28" applyNumberFormat="0" applyAlignment="0" applyProtection="0">
      <alignment vertical="center"/>
    </xf>
    <xf numFmtId="0" fontId="27" fillId="26" borderId="24" applyNumberFormat="0" applyAlignment="0" applyProtection="0">
      <alignment vertical="center"/>
    </xf>
    <xf numFmtId="0" fontId="34" fillId="33" borderId="30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6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2" fontId="3" fillId="0" borderId="0" xfId="0" applyNumberFormat="1" applyFont="1" applyAlignment="1">
      <alignment vertical="center" wrapText="1"/>
    </xf>
    <xf numFmtId="182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2" fontId="3" fillId="0" borderId="1" xfId="0" applyNumberFormat="1" applyFont="1" applyFill="1" applyBorder="1" applyAlignment="1" applyProtection="1">
      <alignment horizontal="center" vertical="center" wrapText="1"/>
    </xf>
    <xf numFmtId="182" fontId="3" fillId="3" borderId="1" xfId="0" applyNumberFormat="1" applyFont="1" applyFill="1" applyBorder="1" applyAlignment="1" applyProtection="1">
      <alignment horizontal="center" vertical="center" wrapText="1"/>
    </xf>
    <xf numFmtId="182" fontId="3" fillId="0" borderId="2" xfId="0" applyNumberFormat="1" applyFont="1" applyFill="1" applyBorder="1" applyAlignment="1" applyProtection="1">
      <alignment horizontal="center" vertical="center" wrapText="1"/>
    </xf>
    <xf numFmtId="182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81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2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182" fontId="3" fillId="0" borderId="4" xfId="0" applyNumberFormat="1" applyFont="1" applyFill="1" applyBorder="1" applyAlignment="1" applyProtection="1">
      <alignment horizontal="center" vertical="center" wrapText="1"/>
    </xf>
    <xf numFmtId="182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82" fontId="6" fillId="0" borderId="0" xfId="0" applyNumberFormat="1" applyFont="1" applyFill="1" applyAlignment="1">
      <alignment horizontal="right" wrapText="1"/>
    </xf>
    <xf numFmtId="182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2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1" fontId="6" fillId="0" borderId="1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1" fontId="6" fillId="0" borderId="4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2" fontId="9" fillId="0" borderId="0" xfId="0" applyNumberFormat="1" applyFont="1" applyFill="1" applyAlignment="1" applyProtection="1">
      <alignment horizontal="center" vertical="center"/>
    </xf>
    <xf numFmtId="182" fontId="0" fillId="0" borderId="11" xfId="0" applyNumberFormat="1" applyFont="1" applyFill="1" applyBorder="1" applyAlignment="1" applyProtection="1">
      <alignment horizontal="left" vertical="center" wrapText="1"/>
    </xf>
    <xf numFmtId="182" fontId="0" fillId="2" borderId="11" xfId="0" applyNumberFormat="1" applyFont="1" applyFill="1" applyBorder="1" applyAlignment="1" applyProtection="1">
      <alignment horizontal="left" vertical="center" wrapText="1"/>
    </xf>
    <xf numFmtId="182" fontId="6" fillId="0" borderId="0" xfId="0" applyNumberFormat="1" applyFont="1" applyAlignment="1">
      <alignment horizontal="center" vertical="center" wrapText="1"/>
    </xf>
    <xf numFmtId="182" fontId="6" fillId="3" borderId="4" xfId="0" applyNumberFormat="1" applyFont="1" applyFill="1" applyBorder="1" applyAlignment="1">
      <alignment horizontal="center" vertical="center" wrapText="1"/>
    </xf>
    <xf numFmtId="182" fontId="6" fillId="3" borderId="4" xfId="0" applyNumberFormat="1" applyFont="1" applyFill="1" applyBorder="1" applyAlignment="1" applyProtection="1">
      <alignment horizontal="center" vertical="center" wrapText="1"/>
    </xf>
    <xf numFmtId="182" fontId="6" fillId="0" borderId="4" xfId="0" applyNumberFormat="1" applyFont="1" applyFill="1" applyBorder="1" applyAlignment="1">
      <alignment horizontal="center" vertical="center" wrapText="1"/>
    </xf>
    <xf numFmtId="182" fontId="6" fillId="3" borderId="1" xfId="0" applyNumberFormat="1" applyFont="1" applyFill="1" applyBorder="1" applyAlignment="1">
      <alignment horizontal="center" vertical="center" wrapText="1"/>
    </xf>
    <xf numFmtId="182" fontId="6" fillId="0" borderId="1" xfId="0" applyNumberFormat="1" applyFont="1" applyFill="1" applyBorder="1" applyAlignment="1">
      <alignment horizontal="center" vertical="center" wrapText="1"/>
    </xf>
    <xf numFmtId="182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2" fontId="1" fillId="0" borderId="0" xfId="0" applyNumberFormat="1" applyFont="1" applyAlignment="1">
      <alignment horizontal="left" vertical="center" wrapText="1"/>
    </xf>
    <xf numFmtId="182" fontId="6" fillId="0" borderId="11" xfId="0" applyNumberFormat="1" applyFont="1" applyFill="1" applyBorder="1" applyAlignment="1" applyProtection="1">
      <alignment horizontal="right" wrapText="1"/>
    </xf>
    <xf numFmtId="182" fontId="0" fillId="0" borderId="0" xfId="0" applyNumberFormat="1" applyFont="1" applyAlignment="1">
      <alignment horizontal="left" vertical="center" wrapText="1"/>
    </xf>
    <xf numFmtId="182" fontId="14" fillId="0" borderId="13" xfId="0" applyNumberFormat="1" applyFont="1" applyBorder="1" applyAlignment="1">
      <alignment horizontal="left" vertical="center" wrapText="1"/>
    </xf>
    <xf numFmtId="182" fontId="6" fillId="0" borderId="13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1" fontId="6" fillId="0" borderId="19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 applyProtection="1">
      <alignment horizontal="center" vertical="center" wrapText="1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181" fontId="6" fillId="0" borderId="20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1" fontId="6" fillId="0" borderId="22" xfId="0" applyNumberFormat="1" applyFont="1" applyFill="1" applyBorder="1" applyAlignment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2" fontId="10" fillId="0" borderId="0" xfId="0" applyNumberFormat="1" applyFont="1" applyFill="1" applyAlignment="1" applyProtection="1">
      <alignment horizontal="centerContinuous" vertical="center"/>
    </xf>
    <xf numFmtId="182" fontId="6" fillId="0" borderId="11" xfId="0" applyNumberFormat="1" applyFont="1" applyFill="1" applyBorder="1" applyAlignment="1" applyProtection="1">
      <alignment horizontal="left" vertical="center"/>
    </xf>
    <xf numFmtId="182" fontId="6" fillId="2" borderId="11" xfId="0" applyNumberFormat="1" applyFont="1" applyFill="1" applyBorder="1" applyAlignment="1" applyProtection="1">
      <alignment horizontal="left" vertical="center"/>
    </xf>
    <xf numFmtId="182" fontId="0" fillId="0" borderId="0" xfId="0" applyNumberFormat="1" applyFill="1" applyAlignment="1">
      <alignment horizontal="left" vertical="center"/>
    </xf>
    <xf numFmtId="182" fontId="0" fillId="0" borderId="0" xfId="0" applyNumberFormat="1" applyAlignment="1">
      <alignment horizontal="left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182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2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2" fontId="0" fillId="0" borderId="11" xfId="0" applyNumberFormat="1" applyFont="1" applyFill="1" applyBorder="1" applyAlignment="1" applyProtection="1">
      <alignment horizontal="right"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5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abSelected="1" topLeftCell="A15" workbookViewId="0">
      <selection activeCell="A21" sqref="A21"/>
    </sheetView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ht="20.1" customHeight="1" spans="1:4">
      <c r="A1" s="48"/>
      <c r="B1" s="48"/>
      <c r="C1" s="48"/>
      <c r="D1" s="49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2" t="s">
        <v>2</v>
      </c>
      <c r="B3" s="48"/>
      <c r="C3" s="48"/>
      <c r="D3" s="153" t="s">
        <v>3</v>
      </c>
    </row>
    <row r="4" ht="18" customHeight="1" spans="1:4">
      <c r="A4" s="53" t="s">
        <v>4</v>
      </c>
      <c r="B4" s="53"/>
      <c r="C4" s="155" t="s">
        <v>5</v>
      </c>
      <c r="D4" s="155"/>
    </row>
    <row r="5" ht="18" customHeight="1" spans="1:4">
      <c r="A5" s="53" t="s">
        <v>6</v>
      </c>
      <c r="B5" s="54" t="s">
        <v>7</v>
      </c>
      <c r="C5" s="53" t="s">
        <v>6</v>
      </c>
      <c r="D5" s="54" t="s">
        <v>7</v>
      </c>
    </row>
    <row r="6" s="1" customFormat="1" ht="18" customHeight="1" spans="1:7">
      <c r="A6" s="204" t="s">
        <v>8</v>
      </c>
      <c r="B6" s="145">
        <f>10572+57419311</f>
        <v>57429883</v>
      </c>
      <c r="C6" s="205" t="s">
        <v>9</v>
      </c>
      <c r="D6" s="200">
        <v>29650545</v>
      </c>
      <c r="E6" s="57"/>
      <c r="F6" s="57"/>
      <c r="G6" s="57"/>
    </row>
    <row r="7" s="1" customFormat="1" ht="18" customHeight="1" spans="1:7">
      <c r="A7" s="204" t="s">
        <v>10</v>
      </c>
      <c r="B7" s="167">
        <v>220000</v>
      </c>
      <c r="C7" s="205" t="s">
        <v>11</v>
      </c>
      <c r="D7" s="167">
        <v>80000</v>
      </c>
      <c r="E7" s="57"/>
      <c r="F7" s="57"/>
      <c r="G7" s="57"/>
    </row>
    <row r="8" s="1" customFormat="1" ht="18" customHeight="1" spans="1:7">
      <c r="A8" s="204" t="s">
        <v>12</v>
      </c>
      <c r="B8" s="167"/>
      <c r="C8" s="205" t="s">
        <v>13</v>
      </c>
      <c r="D8" s="167">
        <v>1630000</v>
      </c>
      <c r="E8" s="57"/>
      <c r="F8" s="57"/>
      <c r="G8" s="57"/>
    </row>
    <row r="9" s="1" customFormat="1" ht="18" customHeight="1" spans="1:6">
      <c r="A9" s="161" t="s">
        <v>14</v>
      </c>
      <c r="B9" s="206"/>
      <c r="C9" s="207" t="s">
        <v>15</v>
      </c>
      <c r="D9" s="167">
        <v>600000</v>
      </c>
      <c r="E9" s="57"/>
      <c r="F9" s="57"/>
    </row>
    <row r="10" s="1" customFormat="1" ht="18" customHeight="1" spans="1:6">
      <c r="A10" s="161" t="s">
        <v>16</v>
      </c>
      <c r="B10" s="208"/>
      <c r="C10" s="207" t="s">
        <v>17</v>
      </c>
      <c r="D10" s="167">
        <v>180000</v>
      </c>
      <c r="E10" s="57"/>
      <c r="F10" s="57"/>
    </row>
    <row r="11" s="1" customFormat="1" ht="18" customHeight="1" spans="1:7">
      <c r="A11" s="161"/>
      <c r="B11" s="208"/>
      <c r="C11" s="207" t="s">
        <v>18</v>
      </c>
      <c r="D11" s="167">
        <v>930000</v>
      </c>
      <c r="E11" s="57"/>
      <c r="F11" s="57"/>
      <c r="G11" s="57"/>
    </row>
    <row r="12" s="1" customFormat="1" ht="18" customHeight="1" spans="1:7">
      <c r="A12" s="161"/>
      <c r="B12" s="208"/>
      <c r="C12" s="207" t="s">
        <v>19</v>
      </c>
      <c r="D12" s="167">
        <v>2039338</v>
      </c>
      <c r="E12" s="57"/>
      <c r="F12" s="57"/>
      <c r="G12" s="57"/>
    </row>
    <row r="13" s="1" customFormat="1" ht="18" customHeight="1" spans="1:7">
      <c r="A13" s="161"/>
      <c r="B13" s="208"/>
      <c r="C13" s="207" t="s">
        <v>20</v>
      </c>
      <c r="D13" s="167">
        <v>480000</v>
      </c>
      <c r="E13" s="57"/>
      <c r="F13" s="57"/>
      <c r="G13" s="57"/>
    </row>
    <row r="14" s="1" customFormat="1" ht="18" customHeight="1" spans="1:7">
      <c r="A14" s="161"/>
      <c r="B14" s="208"/>
      <c r="C14" s="207" t="s">
        <v>21</v>
      </c>
      <c r="D14" s="167">
        <v>0</v>
      </c>
      <c r="E14" s="57"/>
      <c r="F14" s="57"/>
      <c r="G14" s="57"/>
    </row>
    <row r="15" s="1" customFormat="1" ht="18" customHeight="1" spans="1:7">
      <c r="A15" s="161"/>
      <c r="B15" s="208"/>
      <c r="C15" s="207" t="s">
        <v>22</v>
      </c>
      <c r="D15" s="167">
        <v>16480000</v>
      </c>
      <c r="E15" s="57"/>
      <c r="F15" s="57"/>
      <c r="G15" s="57"/>
    </row>
    <row r="16" s="1" customFormat="1" ht="18" customHeight="1" spans="1:6">
      <c r="A16" s="161"/>
      <c r="B16" s="208"/>
      <c r="C16" s="207" t="s">
        <v>23</v>
      </c>
      <c r="D16" s="167">
        <v>5150000</v>
      </c>
      <c r="E16" s="57"/>
      <c r="F16" s="57"/>
    </row>
    <row r="17" s="1" customFormat="1" ht="18" customHeight="1" spans="1:7">
      <c r="A17" s="161"/>
      <c r="B17" s="208"/>
      <c r="C17" s="207" t="s">
        <v>24</v>
      </c>
      <c r="D17" s="167">
        <v>0</v>
      </c>
      <c r="E17" s="57"/>
      <c r="F17" s="57"/>
      <c r="G17" s="57"/>
    </row>
    <row r="18" s="1" customFormat="1" ht="18" customHeight="1" spans="1:6">
      <c r="A18" s="161"/>
      <c r="B18" s="208"/>
      <c r="C18" s="207" t="s">
        <v>25</v>
      </c>
      <c r="D18" s="167">
        <v>0</v>
      </c>
      <c r="E18" s="57"/>
      <c r="F18" s="57"/>
    </row>
    <row r="19" s="1" customFormat="1" ht="18" customHeight="1" spans="1:8">
      <c r="A19" s="161"/>
      <c r="B19" s="208"/>
      <c r="C19" s="207" t="s">
        <v>26</v>
      </c>
      <c r="D19" s="167">
        <v>0</v>
      </c>
      <c r="E19" s="57"/>
      <c r="F19" s="57"/>
      <c r="H19" s="57"/>
    </row>
    <row r="20" s="1" customFormat="1" ht="18" customHeight="1" spans="1:9">
      <c r="A20" s="161"/>
      <c r="B20" s="208"/>
      <c r="C20" s="207" t="s">
        <v>27</v>
      </c>
      <c r="D20" s="167">
        <v>0</v>
      </c>
      <c r="E20" s="57"/>
      <c r="F20" s="57"/>
      <c r="G20" s="57"/>
      <c r="H20" s="57"/>
      <c r="I20" s="57"/>
    </row>
    <row r="21" s="1" customFormat="1" ht="18" customHeight="1" spans="1:9">
      <c r="A21" s="161"/>
      <c r="B21" s="208"/>
      <c r="C21" s="207" t="s">
        <v>28</v>
      </c>
      <c r="D21" s="167">
        <v>0</v>
      </c>
      <c r="E21" s="57"/>
      <c r="F21" s="57"/>
      <c r="G21" s="57"/>
      <c r="I21" s="57"/>
    </row>
    <row r="22" s="1" customFormat="1" ht="18" customHeight="1" spans="1:9">
      <c r="A22" s="161"/>
      <c r="B22" s="208"/>
      <c r="C22" s="207" t="s">
        <v>29</v>
      </c>
      <c r="D22" s="167">
        <v>0</v>
      </c>
      <c r="E22" s="57"/>
      <c r="F22" s="57"/>
      <c r="G22" s="57"/>
      <c r="I22" s="57"/>
    </row>
    <row r="23" s="1" customFormat="1" ht="18" customHeight="1" spans="1:9">
      <c r="A23" s="161"/>
      <c r="B23" s="209"/>
      <c r="C23" s="207" t="s">
        <v>30</v>
      </c>
      <c r="D23" s="167">
        <v>0</v>
      </c>
      <c r="E23" s="57"/>
      <c r="F23" s="57"/>
      <c r="H23" s="57"/>
      <c r="I23" s="57"/>
    </row>
    <row r="24" s="1" customFormat="1" ht="18" customHeight="1" spans="1:9">
      <c r="A24" s="204"/>
      <c r="B24" s="209"/>
      <c r="C24" s="205" t="s">
        <v>31</v>
      </c>
      <c r="D24" s="167">
        <v>430000</v>
      </c>
      <c r="E24" s="57"/>
      <c r="F24" s="57"/>
      <c r="H24" s="57"/>
      <c r="I24" s="57"/>
    </row>
    <row r="25" s="1" customFormat="1" ht="18" customHeight="1" spans="1:8">
      <c r="A25" s="204" t="s">
        <v>32</v>
      </c>
      <c r="B25" s="210">
        <f>B6+B7+B10</f>
        <v>57649883</v>
      </c>
      <c r="C25" s="205" t="s">
        <v>33</v>
      </c>
      <c r="D25" s="167">
        <v>0</v>
      </c>
      <c r="E25" s="57"/>
      <c r="F25" s="57"/>
      <c r="H25" s="57"/>
    </row>
    <row r="26" s="1" customFormat="1" ht="18" customHeight="1" spans="1:8">
      <c r="A26" s="204" t="s">
        <v>34</v>
      </c>
      <c r="B26" s="210">
        <v>0</v>
      </c>
      <c r="C26" s="205" t="s">
        <v>35</v>
      </c>
      <c r="D26" s="167">
        <v>57649883</v>
      </c>
      <c r="E26" s="57"/>
      <c r="F26" s="57"/>
      <c r="G26" s="57"/>
      <c r="H26" s="57"/>
    </row>
    <row r="27" s="1" customFormat="1" ht="18" customHeight="1" spans="1:5">
      <c r="A27" s="204" t="s">
        <v>36</v>
      </c>
      <c r="B27" s="200">
        <v>0</v>
      </c>
      <c r="C27" s="211" t="s">
        <v>37</v>
      </c>
      <c r="D27" s="167"/>
      <c r="E27" s="57"/>
    </row>
    <row r="28" ht="18" customHeight="1" spans="1:6">
      <c r="A28" s="212"/>
      <c r="B28" s="167"/>
      <c r="C28" s="213"/>
      <c r="D28" s="208"/>
      <c r="E28" s="57"/>
      <c r="F28" s="57"/>
    </row>
    <row r="29" s="1" customFormat="1" ht="18" customHeight="1" spans="1:6">
      <c r="A29" s="214" t="s">
        <v>38</v>
      </c>
      <c r="B29" s="200">
        <v>57649883</v>
      </c>
      <c r="C29" s="215" t="s">
        <v>39</v>
      </c>
      <c r="D29" s="167">
        <v>57649883</v>
      </c>
      <c r="E29" s="57"/>
      <c r="F29" s="57"/>
    </row>
    <row r="30" ht="9.75" customHeight="1" spans="2:6">
      <c r="B30" s="57"/>
      <c r="D30" s="57"/>
      <c r="E30" s="57"/>
      <c r="F30" s="57"/>
    </row>
    <row r="31" ht="9.75" customHeight="1" spans="2:5">
      <c r="B31" s="57"/>
      <c r="C31" s="57"/>
      <c r="D31" s="57"/>
      <c r="E31" s="57"/>
    </row>
    <row r="32" ht="9.75" customHeight="1" spans="3:3">
      <c r="C32" s="57"/>
    </row>
    <row r="33" ht="9.75" customHeight="1" spans="3:3">
      <c r="C33" s="57"/>
    </row>
    <row r="34" ht="9.75" customHeight="1" spans="3:4">
      <c r="C34" s="57"/>
      <c r="D34" s="57"/>
    </row>
    <row r="35" ht="9.75" customHeight="1" spans="4:4">
      <c r="D35" s="57"/>
    </row>
    <row r="36" ht="9.75" customHeight="1" spans="2:4">
      <c r="B36" s="57"/>
      <c r="D36" s="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showGridLines="0" showZeros="0" workbookViewId="0">
      <selection activeCell="C6" sqref="C6:G6"/>
    </sheetView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="187" customFormat="1" ht="20.1" customHeight="1" spans="1:15">
      <c r="A1" s="80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0" t="s">
        <v>45</v>
      </c>
      <c r="E4" s="110"/>
      <c r="F4" s="110"/>
      <c r="G4" s="110"/>
      <c r="H4" s="110"/>
      <c r="I4" s="110"/>
      <c r="J4" s="110"/>
      <c r="K4" s="110"/>
      <c r="L4" s="110" t="s">
        <v>46</v>
      </c>
      <c r="M4" s="110" t="s">
        <v>47</v>
      </c>
      <c r="N4" s="110" t="s">
        <v>48</v>
      </c>
      <c r="O4" s="135" t="s">
        <v>36</v>
      </c>
    </row>
    <row r="5" ht="46.5" customHeight="1" spans="1:15">
      <c r="A5" s="196"/>
      <c r="B5" s="196"/>
      <c r="C5" s="197"/>
      <c r="D5" s="137" t="s">
        <v>49</v>
      </c>
      <c r="E5" s="137" t="s">
        <v>50</v>
      </c>
      <c r="F5" s="137" t="s">
        <v>51</v>
      </c>
      <c r="G5" s="137" t="s">
        <v>52</v>
      </c>
      <c r="H5" s="137" t="s">
        <v>53</v>
      </c>
      <c r="I5" s="137" t="s">
        <v>54</v>
      </c>
      <c r="J5" s="137" t="s">
        <v>55</v>
      </c>
      <c r="K5" s="137" t="s">
        <v>56</v>
      </c>
      <c r="L5" s="110"/>
      <c r="M5" s="110"/>
      <c r="N5" s="110"/>
      <c r="O5" s="112"/>
    </row>
    <row r="6" s="1" customFormat="1" ht="20.1" customHeight="1" spans="1:17">
      <c r="A6" s="198"/>
      <c r="B6" s="55" t="s">
        <v>57</v>
      </c>
      <c r="C6" s="199">
        <v>57649883</v>
      </c>
      <c r="D6" s="200">
        <f>SUM(D7:D37)</f>
        <v>57649883</v>
      </c>
      <c r="E6" s="200">
        <f>SUM(E7:E37)</f>
        <v>57429883</v>
      </c>
      <c r="F6" s="200">
        <f>SUM(F7:F37)</f>
        <v>0</v>
      </c>
      <c r="G6" s="200">
        <f>SUM(G7:G37)</f>
        <v>220000</v>
      </c>
      <c r="H6" s="200">
        <v>0</v>
      </c>
      <c r="I6" s="200">
        <v>0</v>
      </c>
      <c r="J6" s="200">
        <v>0</v>
      </c>
      <c r="K6" s="200">
        <v>0</v>
      </c>
      <c r="L6" s="200"/>
      <c r="M6" s="199">
        <v>0</v>
      </c>
      <c r="N6" s="200">
        <v>0</v>
      </c>
      <c r="O6" s="202">
        <v>0</v>
      </c>
      <c r="Q6" s="57"/>
    </row>
    <row r="7" ht="20.1" customHeight="1" spans="1:17">
      <c r="A7" s="198">
        <v>2101601</v>
      </c>
      <c r="B7" s="55" t="s">
        <v>58</v>
      </c>
      <c r="C7" s="199">
        <v>280000</v>
      </c>
      <c r="D7" s="199">
        <v>280000</v>
      </c>
      <c r="E7" s="199">
        <v>280000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0"/>
      <c r="Q7" s="80"/>
    </row>
    <row r="8" ht="20.1" customHeight="1" spans="1:17">
      <c r="A8" s="198">
        <v>2080107</v>
      </c>
      <c r="B8" s="55" t="s">
        <v>59</v>
      </c>
      <c r="C8" s="199">
        <v>120000</v>
      </c>
      <c r="D8" s="199">
        <v>120000</v>
      </c>
      <c r="E8" s="199"/>
      <c r="F8" s="200">
        <v>0</v>
      </c>
      <c r="G8" s="200">
        <v>120000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7"/>
      <c r="Q8" s="57"/>
    </row>
    <row r="9" ht="20.1" customHeight="1" spans="1:17">
      <c r="A9" s="198">
        <v>2081099</v>
      </c>
      <c r="B9" s="55" t="s">
        <v>60</v>
      </c>
      <c r="C9" s="199">
        <v>120000</v>
      </c>
      <c r="D9" s="199">
        <v>120000</v>
      </c>
      <c r="E9" s="199">
        <v>120000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7"/>
      <c r="Q9" s="57"/>
    </row>
    <row r="10" ht="20.1" customHeight="1" spans="1:16">
      <c r="A10" s="198">
        <v>2030601</v>
      </c>
      <c r="B10" s="55" t="s">
        <v>61</v>
      </c>
      <c r="C10" s="199">
        <v>80000</v>
      </c>
      <c r="D10" s="199">
        <v>80000</v>
      </c>
      <c r="E10" s="199">
        <v>80000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57"/>
    </row>
    <row r="11" ht="20.1" customHeight="1" spans="1:16">
      <c r="A11" s="198">
        <v>2040899</v>
      </c>
      <c r="B11" s="55" t="s">
        <v>62</v>
      </c>
      <c r="C11" s="199">
        <v>100000</v>
      </c>
      <c r="D11" s="199">
        <v>100000</v>
      </c>
      <c r="E11" s="199">
        <v>100000</v>
      </c>
      <c r="F11" s="200">
        <v>0</v>
      </c>
      <c r="G11" s="200">
        <v>0</v>
      </c>
      <c r="H11" s="200">
        <v>0</v>
      </c>
      <c r="I11" s="200">
        <v>0</v>
      </c>
      <c r="J11" s="200">
        <v>0</v>
      </c>
      <c r="K11" s="200">
        <v>0</v>
      </c>
      <c r="L11" s="200">
        <v>0</v>
      </c>
      <c r="M11" s="199">
        <v>0</v>
      </c>
      <c r="N11" s="200">
        <v>0</v>
      </c>
      <c r="O11" s="202">
        <v>0</v>
      </c>
      <c r="P11" s="57"/>
    </row>
    <row r="12" ht="20.1" customHeight="1" spans="1:15">
      <c r="A12" s="198">
        <v>2040399</v>
      </c>
      <c r="B12" s="55" t="s">
        <v>63</v>
      </c>
      <c r="C12" s="199">
        <v>1530000</v>
      </c>
      <c r="D12" s="199">
        <v>1530000</v>
      </c>
      <c r="E12" s="199">
        <v>1530000</v>
      </c>
      <c r="F12" s="200">
        <v>0</v>
      </c>
      <c r="G12" s="200">
        <v>0</v>
      </c>
      <c r="H12" s="200">
        <v>0</v>
      </c>
      <c r="I12" s="200">
        <v>0</v>
      </c>
      <c r="J12" s="200">
        <v>0</v>
      </c>
      <c r="K12" s="200">
        <v>0</v>
      </c>
      <c r="L12" s="200">
        <v>0</v>
      </c>
      <c r="M12" s="199">
        <v>0</v>
      </c>
      <c r="N12" s="200">
        <v>0</v>
      </c>
      <c r="O12" s="202">
        <v>0</v>
      </c>
    </row>
    <row r="13" ht="20.1" customHeight="1" spans="1:15">
      <c r="A13" s="198">
        <v>2070109</v>
      </c>
      <c r="B13" s="55" t="s">
        <v>64</v>
      </c>
      <c r="C13" s="199">
        <v>850000</v>
      </c>
      <c r="D13" s="199">
        <v>850000</v>
      </c>
      <c r="E13" s="199">
        <v>850000</v>
      </c>
      <c r="F13" s="200">
        <v>0</v>
      </c>
      <c r="G13" s="200">
        <v>0</v>
      </c>
      <c r="H13" s="200">
        <v>0</v>
      </c>
      <c r="I13" s="200">
        <v>0</v>
      </c>
      <c r="J13" s="200">
        <v>0</v>
      </c>
      <c r="K13" s="200">
        <v>0</v>
      </c>
      <c r="L13" s="200">
        <v>0</v>
      </c>
      <c r="M13" s="199">
        <v>0</v>
      </c>
      <c r="N13" s="200">
        <v>0</v>
      </c>
      <c r="O13" s="202">
        <v>0</v>
      </c>
    </row>
    <row r="14" ht="20.1" customHeight="1" spans="1:15">
      <c r="A14" s="198">
        <v>2060199</v>
      </c>
      <c r="B14" s="55" t="s">
        <v>65</v>
      </c>
      <c r="C14" s="199">
        <v>180000</v>
      </c>
      <c r="D14" s="199">
        <v>180000</v>
      </c>
      <c r="E14" s="199">
        <v>180000</v>
      </c>
      <c r="F14" s="200">
        <v>0</v>
      </c>
      <c r="G14" s="200">
        <v>0</v>
      </c>
      <c r="H14" s="200">
        <v>0</v>
      </c>
      <c r="I14" s="200">
        <v>0</v>
      </c>
      <c r="J14" s="200">
        <v>0</v>
      </c>
      <c r="K14" s="200">
        <v>0</v>
      </c>
      <c r="L14" s="200">
        <v>0</v>
      </c>
      <c r="M14" s="199">
        <v>0</v>
      </c>
      <c r="N14" s="200">
        <v>0</v>
      </c>
      <c r="O14" s="202">
        <v>0</v>
      </c>
    </row>
    <row r="15" ht="20.1" customHeight="1" spans="1:15">
      <c r="A15" s="198">
        <v>2120303</v>
      </c>
      <c r="B15" s="55" t="s">
        <v>66</v>
      </c>
      <c r="C15" s="199">
        <v>8480000</v>
      </c>
      <c r="D15" s="199">
        <v>8480000</v>
      </c>
      <c r="E15" s="199">
        <v>8480000</v>
      </c>
      <c r="F15" s="200">
        <v>0</v>
      </c>
      <c r="G15" s="200">
        <v>0</v>
      </c>
      <c r="H15" s="200">
        <v>0</v>
      </c>
      <c r="I15" s="200">
        <v>0</v>
      </c>
      <c r="J15" s="200">
        <v>0</v>
      </c>
      <c r="K15" s="200">
        <v>0</v>
      </c>
      <c r="L15" s="200">
        <v>0</v>
      </c>
      <c r="M15" s="199">
        <v>0</v>
      </c>
      <c r="N15" s="200">
        <v>0</v>
      </c>
      <c r="O15" s="202">
        <v>0</v>
      </c>
    </row>
    <row r="16" ht="20.1" customHeight="1" spans="1:15">
      <c r="A16" s="198">
        <v>2010104</v>
      </c>
      <c r="B16" s="55" t="s">
        <v>67</v>
      </c>
      <c r="C16" s="199">
        <v>100000</v>
      </c>
      <c r="D16" s="199">
        <v>100000</v>
      </c>
      <c r="E16" s="199">
        <v>100000</v>
      </c>
      <c r="F16" s="200">
        <v>0</v>
      </c>
      <c r="G16" s="200">
        <v>0</v>
      </c>
      <c r="H16" s="200">
        <v>0</v>
      </c>
      <c r="I16" s="200">
        <v>0</v>
      </c>
      <c r="J16" s="200">
        <v>0</v>
      </c>
      <c r="K16" s="200">
        <v>0</v>
      </c>
      <c r="L16" s="200">
        <v>0</v>
      </c>
      <c r="M16" s="199">
        <v>0</v>
      </c>
      <c r="N16" s="200">
        <v>0</v>
      </c>
      <c r="O16" s="202">
        <v>0</v>
      </c>
    </row>
    <row r="17" ht="20.1" customHeight="1" spans="1:15">
      <c r="A17" s="198">
        <v>2050299</v>
      </c>
      <c r="B17" s="55" t="s">
        <v>68</v>
      </c>
      <c r="C17" s="199">
        <v>600000</v>
      </c>
      <c r="D17" s="199">
        <v>600000</v>
      </c>
      <c r="E17" s="199">
        <v>600000</v>
      </c>
      <c r="F17" s="200">
        <v>0</v>
      </c>
      <c r="G17" s="200">
        <v>0</v>
      </c>
      <c r="H17" s="200">
        <v>0</v>
      </c>
      <c r="I17" s="200">
        <v>0</v>
      </c>
      <c r="J17" s="200">
        <v>0</v>
      </c>
      <c r="K17" s="200">
        <v>0</v>
      </c>
      <c r="L17" s="200">
        <v>0</v>
      </c>
      <c r="M17" s="199">
        <v>0</v>
      </c>
      <c r="N17" s="200">
        <v>0</v>
      </c>
      <c r="O17" s="202">
        <v>0</v>
      </c>
    </row>
    <row r="18" ht="20.1" customHeight="1" spans="1:15">
      <c r="A18" s="198">
        <v>2070204</v>
      </c>
      <c r="B18" s="55" t="s">
        <v>69</v>
      </c>
      <c r="C18" s="199">
        <v>80000</v>
      </c>
      <c r="D18" s="199">
        <v>80000</v>
      </c>
      <c r="E18" s="199">
        <v>80000</v>
      </c>
      <c r="F18" s="200">
        <v>0</v>
      </c>
      <c r="G18" s="200">
        <v>0</v>
      </c>
      <c r="H18" s="200">
        <v>0</v>
      </c>
      <c r="I18" s="200">
        <v>0</v>
      </c>
      <c r="J18" s="200">
        <v>0</v>
      </c>
      <c r="K18" s="200">
        <v>0</v>
      </c>
      <c r="L18" s="200">
        <v>0</v>
      </c>
      <c r="M18" s="199">
        <v>0</v>
      </c>
      <c r="N18" s="200">
        <v>0</v>
      </c>
      <c r="O18" s="202">
        <v>0</v>
      </c>
    </row>
    <row r="19" ht="20.1" customHeight="1" spans="1:21">
      <c r="A19" s="198">
        <v>2013102</v>
      </c>
      <c r="B19" s="55" t="s">
        <v>70</v>
      </c>
      <c r="C19" s="199">
        <v>400000</v>
      </c>
      <c r="D19" s="199">
        <v>400000</v>
      </c>
      <c r="E19" s="199">
        <v>400000</v>
      </c>
      <c r="F19" s="200">
        <v>0</v>
      </c>
      <c r="G19" s="200">
        <v>0</v>
      </c>
      <c r="H19" s="200">
        <v>0</v>
      </c>
      <c r="I19" s="200">
        <v>0</v>
      </c>
      <c r="J19" s="200">
        <v>0</v>
      </c>
      <c r="K19" s="200">
        <v>0</v>
      </c>
      <c r="L19" s="200">
        <v>0</v>
      </c>
      <c r="M19" s="199">
        <v>0</v>
      </c>
      <c r="N19" s="200">
        <v>0</v>
      </c>
      <c r="O19" s="202">
        <v>0</v>
      </c>
      <c r="P19" s="57"/>
      <c r="Q19" s="57"/>
      <c r="R19" s="57"/>
      <c r="S19" s="57"/>
      <c r="T19" s="57"/>
      <c r="U19" s="57"/>
    </row>
    <row r="20" ht="20.1" customHeight="1" spans="1:21">
      <c r="A20" s="198">
        <v>2010507</v>
      </c>
      <c r="B20" s="55" t="s">
        <v>71</v>
      </c>
      <c r="C20" s="199">
        <v>300000</v>
      </c>
      <c r="D20" s="199">
        <v>300000</v>
      </c>
      <c r="E20" s="199">
        <v>300000</v>
      </c>
      <c r="F20" s="200">
        <v>0</v>
      </c>
      <c r="G20" s="200">
        <v>0</v>
      </c>
      <c r="H20" s="200">
        <v>0</v>
      </c>
      <c r="I20" s="200">
        <v>0</v>
      </c>
      <c r="J20" s="200">
        <v>0</v>
      </c>
      <c r="K20" s="200">
        <v>0</v>
      </c>
      <c r="L20" s="200">
        <v>0</v>
      </c>
      <c r="M20" s="199">
        <v>0</v>
      </c>
      <c r="N20" s="200">
        <v>0</v>
      </c>
      <c r="O20" s="202">
        <v>0</v>
      </c>
      <c r="P20" s="57"/>
      <c r="Q20" s="57"/>
      <c r="R20" s="57"/>
      <c r="S20" s="57"/>
      <c r="T20" s="57"/>
      <c r="U20" s="57"/>
    </row>
    <row r="21" ht="20.1" customHeight="1" spans="1:15">
      <c r="A21" s="198">
        <v>2240106</v>
      </c>
      <c r="B21" s="55" t="s">
        <v>72</v>
      </c>
      <c r="C21" s="199">
        <v>350000</v>
      </c>
      <c r="D21" s="199">
        <v>350000</v>
      </c>
      <c r="E21" s="199">
        <v>350000</v>
      </c>
      <c r="F21" s="200">
        <v>0</v>
      </c>
      <c r="G21" s="200">
        <v>0</v>
      </c>
      <c r="H21" s="200">
        <v>0</v>
      </c>
      <c r="I21" s="200">
        <v>0</v>
      </c>
      <c r="J21" s="200">
        <v>0</v>
      </c>
      <c r="K21" s="200">
        <v>0</v>
      </c>
      <c r="L21" s="200">
        <v>0</v>
      </c>
      <c r="M21" s="199">
        <v>0</v>
      </c>
      <c r="N21" s="200">
        <v>0</v>
      </c>
      <c r="O21" s="202">
        <v>0</v>
      </c>
    </row>
    <row r="22" ht="20.1" customHeight="1" spans="1:15">
      <c r="A22" s="198">
        <v>2010308</v>
      </c>
      <c r="B22" s="55" t="s">
        <v>73</v>
      </c>
      <c r="C22" s="199">
        <v>520000</v>
      </c>
      <c r="D22" s="199">
        <v>520000</v>
      </c>
      <c r="E22" s="199">
        <v>520000</v>
      </c>
      <c r="F22" s="200">
        <v>0</v>
      </c>
      <c r="G22" s="200">
        <v>0</v>
      </c>
      <c r="H22" s="200">
        <v>0</v>
      </c>
      <c r="I22" s="200">
        <v>0</v>
      </c>
      <c r="J22" s="200">
        <v>0</v>
      </c>
      <c r="K22" s="200">
        <v>0</v>
      </c>
      <c r="L22" s="200">
        <v>0</v>
      </c>
      <c r="M22" s="199">
        <v>0</v>
      </c>
      <c r="N22" s="200">
        <v>0</v>
      </c>
      <c r="O22" s="202">
        <v>0</v>
      </c>
    </row>
    <row r="23" ht="20.1" customHeight="1" spans="1:15">
      <c r="A23" s="198">
        <v>2130399</v>
      </c>
      <c r="B23" s="55" t="s">
        <v>74</v>
      </c>
      <c r="C23" s="199">
        <v>4710000</v>
      </c>
      <c r="D23" s="199">
        <v>4710000</v>
      </c>
      <c r="E23" s="199">
        <v>4710000</v>
      </c>
      <c r="F23" s="200">
        <v>0</v>
      </c>
      <c r="G23" s="200">
        <v>0</v>
      </c>
      <c r="H23" s="200">
        <v>0</v>
      </c>
      <c r="I23" s="200">
        <v>0</v>
      </c>
      <c r="J23" s="200">
        <v>0</v>
      </c>
      <c r="K23" s="200">
        <v>0</v>
      </c>
      <c r="L23" s="200">
        <v>0</v>
      </c>
      <c r="M23" s="199">
        <v>0</v>
      </c>
      <c r="N23" s="200">
        <v>0</v>
      </c>
      <c r="O23" s="202">
        <v>0</v>
      </c>
    </row>
    <row r="24" ht="20.1" customHeight="1" spans="1:15">
      <c r="A24" s="198">
        <v>2081105</v>
      </c>
      <c r="B24" s="55" t="s">
        <v>75</v>
      </c>
      <c r="C24" s="199">
        <v>330000</v>
      </c>
      <c r="D24" s="199">
        <v>330000</v>
      </c>
      <c r="E24" s="199">
        <v>330000</v>
      </c>
      <c r="F24" s="200">
        <v>0</v>
      </c>
      <c r="G24" s="200">
        <v>0</v>
      </c>
      <c r="H24" s="200">
        <v>0</v>
      </c>
      <c r="I24" s="200">
        <v>0</v>
      </c>
      <c r="J24" s="200">
        <v>0</v>
      </c>
      <c r="K24" s="200">
        <v>0</v>
      </c>
      <c r="L24" s="200">
        <v>0</v>
      </c>
      <c r="M24" s="199">
        <v>0</v>
      </c>
      <c r="N24" s="200">
        <v>0</v>
      </c>
      <c r="O24" s="202">
        <v>0</v>
      </c>
    </row>
    <row r="25" ht="20.1" customHeight="1" spans="1:15">
      <c r="A25" s="198">
        <v>2012901</v>
      </c>
      <c r="B25" s="55" t="s">
        <v>76</v>
      </c>
      <c r="C25" s="199">
        <v>180000</v>
      </c>
      <c r="D25" s="199">
        <v>180000</v>
      </c>
      <c r="E25" s="199">
        <v>180000</v>
      </c>
      <c r="F25" s="200">
        <v>0</v>
      </c>
      <c r="G25" s="200">
        <v>0</v>
      </c>
      <c r="H25" s="200">
        <v>0</v>
      </c>
      <c r="I25" s="200">
        <v>0</v>
      </c>
      <c r="J25" s="200">
        <v>0</v>
      </c>
      <c r="K25" s="200">
        <v>0</v>
      </c>
      <c r="L25" s="200">
        <v>0</v>
      </c>
      <c r="M25" s="199">
        <v>0</v>
      </c>
      <c r="N25" s="200">
        <v>0</v>
      </c>
      <c r="O25" s="202">
        <v>0</v>
      </c>
    </row>
    <row r="26" ht="20.1" customHeight="1" spans="1:15">
      <c r="A26" s="198">
        <v>2100499</v>
      </c>
      <c r="B26" s="55" t="s">
        <v>77</v>
      </c>
      <c r="C26" s="199">
        <v>200000</v>
      </c>
      <c r="D26" s="199">
        <v>200000</v>
      </c>
      <c r="E26" s="199">
        <v>200000</v>
      </c>
      <c r="F26" s="200">
        <v>0</v>
      </c>
      <c r="G26" s="200">
        <v>0</v>
      </c>
      <c r="H26" s="200">
        <v>0</v>
      </c>
      <c r="I26" s="200">
        <v>0</v>
      </c>
      <c r="J26" s="200">
        <v>0</v>
      </c>
      <c r="K26" s="200">
        <v>0</v>
      </c>
      <c r="L26" s="200">
        <v>0</v>
      </c>
      <c r="M26" s="199">
        <v>0</v>
      </c>
      <c r="N26" s="200">
        <v>0</v>
      </c>
      <c r="O26" s="202">
        <v>0</v>
      </c>
    </row>
    <row r="27" ht="20.1" customHeight="1" spans="1:15">
      <c r="A27" s="198">
        <v>2010399</v>
      </c>
      <c r="B27" s="55" t="s">
        <v>78</v>
      </c>
      <c r="C27" s="199">
        <v>4538136</v>
      </c>
      <c r="D27" s="199">
        <v>4538136</v>
      </c>
      <c r="E27" s="199">
        <v>4538136</v>
      </c>
      <c r="F27" s="200">
        <v>0</v>
      </c>
      <c r="G27" s="200">
        <v>0</v>
      </c>
      <c r="H27" s="200">
        <v>0</v>
      </c>
      <c r="I27" s="200">
        <v>0</v>
      </c>
      <c r="J27" s="200">
        <v>0</v>
      </c>
      <c r="K27" s="200">
        <v>0</v>
      </c>
      <c r="L27" s="200">
        <v>0</v>
      </c>
      <c r="M27" s="199">
        <v>0</v>
      </c>
      <c r="N27" s="200">
        <v>0</v>
      </c>
      <c r="O27" s="202">
        <v>0</v>
      </c>
    </row>
    <row r="28" ht="20.1" customHeight="1" spans="1:15">
      <c r="A28" s="198">
        <v>2081002</v>
      </c>
      <c r="B28" s="55" t="s">
        <v>79</v>
      </c>
      <c r="C28" s="199">
        <v>820000</v>
      </c>
      <c r="D28" s="199">
        <v>820000</v>
      </c>
      <c r="E28" s="199">
        <v>720000</v>
      </c>
      <c r="F28" s="200">
        <v>0</v>
      </c>
      <c r="G28" s="200">
        <v>100000</v>
      </c>
      <c r="H28" s="200">
        <v>0</v>
      </c>
      <c r="I28" s="200">
        <v>0</v>
      </c>
      <c r="J28" s="200">
        <v>0</v>
      </c>
      <c r="K28" s="200">
        <v>0</v>
      </c>
      <c r="L28" s="200">
        <v>0</v>
      </c>
      <c r="M28" s="199">
        <v>0</v>
      </c>
      <c r="N28" s="200">
        <v>0</v>
      </c>
      <c r="O28" s="202">
        <v>0</v>
      </c>
    </row>
    <row r="29" ht="20.1" customHeight="1" spans="1:15">
      <c r="A29" s="198">
        <v>2013101</v>
      </c>
      <c r="B29" s="55" t="s">
        <v>76</v>
      </c>
      <c r="C29" s="199">
        <v>1340000</v>
      </c>
      <c r="D29" s="199">
        <v>1340000</v>
      </c>
      <c r="E29" s="199">
        <v>1340000</v>
      </c>
      <c r="F29" s="200">
        <v>0</v>
      </c>
      <c r="G29" s="200">
        <v>0</v>
      </c>
      <c r="H29" s="200">
        <v>0</v>
      </c>
      <c r="I29" s="200">
        <v>0</v>
      </c>
      <c r="J29" s="200">
        <v>0</v>
      </c>
      <c r="K29" s="200">
        <v>0</v>
      </c>
      <c r="L29" s="200">
        <v>0</v>
      </c>
      <c r="M29" s="199">
        <v>0</v>
      </c>
      <c r="N29" s="200">
        <v>0</v>
      </c>
      <c r="O29" s="202">
        <v>0</v>
      </c>
    </row>
    <row r="30" ht="20.1" customHeight="1" spans="1:15">
      <c r="A30" s="198">
        <v>2240299</v>
      </c>
      <c r="B30" s="55" t="s">
        <v>80</v>
      </c>
      <c r="C30" s="199">
        <v>80000</v>
      </c>
      <c r="D30" s="199">
        <v>80000</v>
      </c>
      <c r="E30" s="199">
        <v>80000</v>
      </c>
      <c r="F30" s="200">
        <v>0</v>
      </c>
      <c r="G30" s="200">
        <v>0</v>
      </c>
      <c r="H30" s="200">
        <v>0</v>
      </c>
      <c r="I30" s="200">
        <v>0</v>
      </c>
      <c r="J30" s="200">
        <v>0</v>
      </c>
      <c r="K30" s="200">
        <v>0</v>
      </c>
      <c r="L30" s="200">
        <v>0</v>
      </c>
      <c r="M30" s="199">
        <v>0</v>
      </c>
      <c r="N30" s="200">
        <v>0</v>
      </c>
      <c r="O30" s="202">
        <v>0</v>
      </c>
    </row>
    <row r="31" ht="20.1" customHeight="1" spans="1:15">
      <c r="A31" s="198">
        <v>2010301</v>
      </c>
      <c r="B31" s="55" t="s">
        <v>76</v>
      </c>
      <c r="C31" s="199">
        <v>21972409</v>
      </c>
      <c r="D31" s="199">
        <v>21972409</v>
      </c>
      <c r="E31" s="199">
        <v>21972409</v>
      </c>
      <c r="F31" s="200"/>
      <c r="G31" s="200">
        <v>0</v>
      </c>
      <c r="H31" s="200">
        <v>0</v>
      </c>
      <c r="I31" s="200">
        <v>0</v>
      </c>
      <c r="J31" s="200">
        <v>0</v>
      </c>
      <c r="K31" s="200">
        <v>0</v>
      </c>
      <c r="L31" s="200"/>
      <c r="M31" s="199">
        <v>0</v>
      </c>
      <c r="N31" s="200">
        <v>0</v>
      </c>
      <c r="O31" s="202">
        <v>0</v>
      </c>
    </row>
    <row r="32" ht="20.1" customHeight="1" spans="1:15">
      <c r="A32" s="198">
        <v>2120801</v>
      </c>
      <c r="B32" s="55" t="s">
        <v>81</v>
      </c>
      <c r="C32" s="199">
        <v>8000000</v>
      </c>
      <c r="D32" s="199">
        <v>8000000</v>
      </c>
      <c r="E32" s="199">
        <v>8000000</v>
      </c>
      <c r="F32" s="200">
        <v>0</v>
      </c>
      <c r="G32" s="200">
        <v>0</v>
      </c>
      <c r="H32" s="200">
        <v>0</v>
      </c>
      <c r="I32" s="200">
        <v>0</v>
      </c>
      <c r="J32" s="200">
        <v>0</v>
      </c>
      <c r="K32" s="200">
        <v>0</v>
      </c>
      <c r="L32" s="200">
        <v>0</v>
      </c>
      <c r="M32" s="199">
        <v>0</v>
      </c>
      <c r="N32" s="200">
        <v>0</v>
      </c>
      <c r="O32" s="202">
        <v>0</v>
      </c>
    </row>
    <row r="33" ht="20.1" customHeight="1" spans="1:15">
      <c r="A33" s="198">
        <v>2080106</v>
      </c>
      <c r="B33" s="55" t="s">
        <v>82</v>
      </c>
      <c r="C33" s="199">
        <v>180000</v>
      </c>
      <c r="D33" s="199">
        <v>180000</v>
      </c>
      <c r="E33" s="199">
        <v>180000</v>
      </c>
      <c r="F33" s="200">
        <v>0</v>
      </c>
      <c r="G33" s="200">
        <v>0</v>
      </c>
      <c r="H33" s="200">
        <v>0</v>
      </c>
      <c r="I33" s="200">
        <v>0</v>
      </c>
      <c r="J33" s="200">
        <v>0</v>
      </c>
      <c r="K33" s="200">
        <v>0</v>
      </c>
      <c r="L33" s="200">
        <v>0</v>
      </c>
      <c r="M33" s="199">
        <v>0</v>
      </c>
      <c r="N33" s="200">
        <v>0</v>
      </c>
      <c r="O33" s="202">
        <v>0</v>
      </c>
    </row>
    <row r="34" ht="20.1" customHeight="1" spans="1:15">
      <c r="A34" s="198">
        <v>2130312</v>
      </c>
      <c r="B34" s="55" t="s">
        <v>83</v>
      </c>
      <c r="C34" s="199">
        <v>440000</v>
      </c>
      <c r="D34" s="199">
        <v>440000</v>
      </c>
      <c r="E34" s="199">
        <v>440000</v>
      </c>
      <c r="F34" s="200">
        <v>0</v>
      </c>
      <c r="G34" s="200">
        <v>0</v>
      </c>
      <c r="H34" s="200">
        <v>0</v>
      </c>
      <c r="I34" s="200">
        <v>0</v>
      </c>
      <c r="J34" s="200">
        <v>0</v>
      </c>
      <c r="K34" s="200">
        <v>0</v>
      </c>
      <c r="L34" s="200">
        <v>0</v>
      </c>
      <c r="M34" s="199">
        <v>0</v>
      </c>
      <c r="N34" s="200">
        <v>0</v>
      </c>
      <c r="O34" s="202">
        <v>0</v>
      </c>
    </row>
    <row r="35" ht="20.1" customHeight="1" spans="1:15">
      <c r="A35" s="198">
        <v>2011101</v>
      </c>
      <c r="B35" s="55" t="s">
        <v>76</v>
      </c>
      <c r="C35" s="199">
        <v>200000</v>
      </c>
      <c r="D35" s="199">
        <v>200000</v>
      </c>
      <c r="E35" s="199">
        <v>200000</v>
      </c>
      <c r="F35" s="200">
        <v>0</v>
      </c>
      <c r="G35" s="200">
        <v>0</v>
      </c>
      <c r="H35" s="200">
        <v>0</v>
      </c>
      <c r="I35" s="200">
        <v>0</v>
      </c>
      <c r="J35" s="200">
        <v>0</v>
      </c>
      <c r="K35" s="200">
        <v>0</v>
      </c>
      <c r="L35" s="200">
        <v>0</v>
      </c>
      <c r="M35" s="199">
        <v>0</v>
      </c>
      <c r="N35" s="200">
        <v>0</v>
      </c>
      <c r="O35" s="202">
        <v>0</v>
      </c>
    </row>
    <row r="36" ht="20.1" customHeight="1" spans="1:15">
      <c r="A36" s="198">
        <v>2010204</v>
      </c>
      <c r="B36" s="55" t="s">
        <v>84</v>
      </c>
      <c r="C36" s="199">
        <v>100000</v>
      </c>
      <c r="D36" s="199">
        <v>100000</v>
      </c>
      <c r="E36" s="199">
        <v>100000</v>
      </c>
      <c r="F36" s="200">
        <v>0</v>
      </c>
      <c r="G36" s="200">
        <v>0</v>
      </c>
      <c r="H36" s="200">
        <v>0</v>
      </c>
      <c r="I36" s="200">
        <v>0</v>
      </c>
      <c r="J36" s="200">
        <v>0</v>
      </c>
      <c r="K36" s="200">
        <v>0</v>
      </c>
      <c r="L36" s="200">
        <v>0</v>
      </c>
      <c r="M36" s="199">
        <v>0</v>
      </c>
      <c r="N36" s="200">
        <v>0</v>
      </c>
      <c r="O36" s="202">
        <v>0</v>
      </c>
    </row>
    <row r="37" ht="20.1" customHeight="1" spans="1:15">
      <c r="A37" s="198">
        <v>2080501</v>
      </c>
      <c r="B37" s="55" t="s">
        <v>85</v>
      </c>
      <c r="C37" s="199">
        <v>469338</v>
      </c>
      <c r="D37" s="199">
        <v>469338</v>
      </c>
      <c r="E37" s="199">
        <v>469338</v>
      </c>
      <c r="F37" s="200">
        <v>0</v>
      </c>
      <c r="G37" s="200">
        <v>0</v>
      </c>
      <c r="H37" s="200">
        <v>0</v>
      </c>
      <c r="I37" s="200">
        <v>0</v>
      </c>
      <c r="J37" s="200">
        <v>0</v>
      </c>
      <c r="K37" s="200">
        <v>0</v>
      </c>
      <c r="L37" s="200">
        <v>0</v>
      </c>
      <c r="M37" s="199">
        <v>0</v>
      </c>
      <c r="N37" s="200">
        <v>0</v>
      </c>
      <c r="O37" s="202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74"/>
  <sheetViews>
    <sheetView showGridLines="0" showZeros="0" workbookViewId="0">
      <selection activeCell="E7" sqref="E7:G7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ht="20.1" customHeight="1" spans="1:44">
      <c r="A1" s="177"/>
      <c r="B1" s="58"/>
      <c r="C1" s="58"/>
      <c r="D1" s="58"/>
      <c r="E1" s="58"/>
      <c r="F1" s="58"/>
      <c r="G1" s="58"/>
      <c r="H1" s="58"/>
      <c r="I1" s="58"/>
      <c r="J1" s="59" t="s">
        <v>86</v>
      </c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</row>
    <row r="2" ht="20.1" customHeight="1" spans="1:44">
      <c r="A2" s="178" t="s">
        <v>87</v>
      </c>
      <c r="B2" s="178"/>
      <c r="C2" s="178"/>
      <c r="D2" s="178"/>
      <c r="E2" s="178"/>
      <c r="F2" s="178"/>
      <c r="G2" s="178"/>
      <c r="H2" s="178"/>
      <c r="I2" s="178"/>
      <c r="J2" s="17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</row>
    <row r="3" ht="20.1" customHeight="1" spans="1:44">
      <c r="A3" s="179" t="s">
        <v>2</v>
      </c>
      <c r="B3" s="180"/>
      <c r="C3" s="180"/>
      <c r="D3" s="63"/>
      <c r="E3" s="63"/>
      <c r="F3" s="63"/>
      <c r="G3" s="63"/>
      <c r="H3" s="63"/>
      <c r="I3" s="63"/>
      <c r="J3" s="59" t="s">
        <v>88</v>
      </c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</row>
    <row r="4" ht="21.9" customHeight="1" spans="1:44">
      <c r="A4" s="181" t="s">
        <v>42</v>
      </c>
      <c r="B4" s="181"/>
      <c r="C4" s="181"/>
      <c r="D4" s="182" t="s">
        <v>89</v>
      </c>
      <c r="E4" s="182" t="s">
        <v>90</v>
      </c>
      <c r="F4" s="182" t="s">
        <v>91</v>
      </c>
      <c r="G4" s="182" t="s">
        <v>92</v>
      </c>
      <c r="H4" s="182" t="s">
        <v>93</v>
      </c>
      <c r="I4" s="182" t="s">
        <v>94</v>
      </c>
      <c r="J4" s="182" t="s">
        <v>95</v>
      </c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</row>
    <row r="5" ht="21.9" customHeight="1" spans="1:44">
      <c r="A5" s="182" t="s">
        <v>96</v>
      </c>
      <c r="B5" s="182" t="s">
        <v>97</v>
      </c>
      <c r="C5" s="182" t="s">
        <v>98</v>
      </c>
      <c r="D5" s="182"/>
      <c r="E5" s="182"/>
      <c r="F5" s="182"/>
      <c r="G5" s="182"/>
      <c r="H5" s="182"/>
      <c r="I5" s="182"/>
      <c r="J5" s="182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</row>
    <row r="6" ht="21.9" customHeight="1" spans="1:44">
      <c r="A6" s="182" t="s">
        <v>99</v>
      </c>
      <c r="B6" s="182" t="s">
        <v>99</v>
      </c>
      <c r="C6" s="182" t="s">
        <v>99</v>
      </c>
      <c r="D6" s="182" t="s">
        <v>99</v>
      </c>
      <c r="E6" s="183">
        <v>1</v>
      </c>
      <c r="F6" s="183">
        <v>2</v>
      </c>
      <c r="G6" s="183">
        <v>3</v>
      </c>
      <c r="H6" s="183">
        <v>4</v>
      </c>
      <c r="I6" s="183">
        <v>5</v>
      </c>
      <c r="J6" s="183">
        <v>6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</row>
    <row r="7" s="1" customFormat="1" ht="21.9" customHeight="1" spans="1:44">
      <c r="A7" s="76"/>
      <c r="B7" s="76"/>
      <c r="C7" s="76"/>
      <c r="D7" s="184" t="s">
        <v>57</v>
      </c>
      <c r="E7" s="164">
        <v>57649883</v>
      </c>
      <c r="F7" s="185">
        <v>16847747</v>
      </c>
      <c r="G7" s="186">
        <v>40802136</v>
      </c>
      <c r="H7" s="186">
        <v>0</v>
      </c>
      <c r="I7" s="186">
        <v>0</v>
      </c>
      <c r="J7" s="164">
        <v>0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</row>
    <row r="8" ht="21.9" customHeight="1" spans="1:44">
      <c r="A8" s="76" t="s">
        <v>100</v>
      </c>
      <c r="B8" s="76"/>
      <c r="C8" s="76"/>
      <c r="D8" s="184" t="s">
        <v>101</v>
      </c>
      <c r="E8" s="164">
        <v>29650545</v>
      </c>
      <c r="F8" s="185">
        <v>16378409</v>
      </c>
      <c r="G8" s="186">
        <v>13272136</v>
      </c>
      <c r="H8" s="186">
        <v>0</v>
      </c>
      <c r="I8" s="186">
        <v>0</v>
      </c>
      <c r="J8" s="164">
        <v>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</row>
    <row r="9" ht="21.9" customHeight="1" spans="1:44">
      <c r="A9" s="76" t="s">
        <v>102</v>
      </c>
      <c r="B9" s="76" t="s">
        <v>103</v>
      </c>
      <c r="C9" s="76"/>
      <c r="D9" s="184" t="s">
        <v>104</v>
      </c>
      <c r="E9" s="164">
        <v>100000</v>
      </c>
      <c r="F9" s="185">
        <v>0</v>
      </c>
      <c r="G9" s="186">
        <v>100000</v>
      </c>
      <c r="H9" s="186">
        <v>0</v>
      </c>
      <c r="I9" s="186">
        <v>0</v>
      </c>
      <c r="J9" s="164">
        <v>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</row>
    <row r="10" ht="21.9" customHeight="1" spans="1:44">
      <c r="A10" s="76" t="s">
        <v>105</v>
      </c>
      <c r="B10" s="76" t="s">
        <v>106</v>
      </c>
      <c r="C10" s="76" t="s">
        <v>107</v>
      </c>
      <c r="D10" s="184" t="s">
        <v>108</v>
      </c>
      <c r="E10" s="164">
        <v>100000</v>
      </c>
      <c r="F10" s="185">
        <v>0</v>
      </c>
      <c r="G10" s="186">
        <v>100000</v>
      </c>
      <c r="H10" s="186">
        <v>0</v>
      </c>
      <c r="I10" s="186">
        <v>0</v>
      </c>
      <c r="J10" s="164">
        <v>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</row>
    <row r="11" ht="21.9" customHeight="1" spans="1:44">
      <c r="A11" s="76" t="s">
        <v>102</v>
      </c>
      <c r="B11" s="76" t="s">
        <v>109</v>
      </c>
      <c r="C11" s="76"/>
      <c r="D11" s="184" t="s">
        <v>110</v>
      </c>
      <c r="E11" s="164">
        <v>100000</v>
      </c>
      <c r="F11" s="185">
        <v>0</v>
      </c>
      <c r="G11" s="186">
        <v>100000</v>
      </c>
      <c r="H11" s="186">
        <v>0</v>
      </c>
      <c r="I11" s="186">
        <v>0</v>
      </c>
      <c r="J11" s="164"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</row>
    <row r="12" ht="21.9" customHeight="1" spans="1:44">
      <c r="A12" s="76" t="s">
        <v>105</v>
      </c>
      <c r="B12" s="76" t="s">
        <v>111</v>
      </c>
      <c r="C12" s="76" t="s">
        <v>107</v>
      </c>
      <c r="D12" s="184" t="s">
        <v>112</v>
      </c>
      <c r="E12" s="164">
        <v>100000</v>
      </c>
      <c r="F12" s="185">
        <v>0</v>
      </c>
      <c r="G12" s="186">
        <v>100000</v>
      </c>
      <c r="H12" s="186">
        <v>0</v>
      </c>
      <c r="I12" s="186">
        <v>0</v>
      </c>
      <c r="J12" s="164">
        <v>0</v>
      </c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</row>
    <row r="13" ht="21.9" customHeight="1" spans="1:44">
      <c r="A13" s="76" t="s">
        <v>102</v>
      </c>
      <c r="B13" s="76" t="s">
        <v>113</v>
      </c>
      <c r="C13" s="76"/>
      <c r="D13" s="184" t="s">
        <v>114</v>
      </c>
      <c r="E13" s="164">
        <v>27030545</v>
      </c>
      <c r="F13" s="185">
        <v>16378409</v>
      </c>
      <c r="G13" s="186">
        <v>10652136</v>
      </c>
      <c r="H13" s="186">
        <v>0</v>
      </c>
      <c r="I13" s="186">
        <v>0</v>
      </c>
      <c r="J13" s="164">
        <v>0</v>
      </c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</row>
    <row r="14" ht="21.9" customHeight="1" spans="1:44">
      <c r="A14" s="76" t="s">
        <v>105</v>
      </c>
      <c r="B14" s="76" t="s">
        <v>115</v>
      </c>
      <c r="C14" s="76" t="s">
        <v>103</v>
      </c>
      <c r="D14" s="184" t="s">
        <v>116</v>
      </c>
      <c r="E14" s="164">
        <v>21972409</v>
      </c>
      <c r="F14" s="185">
        <v>11840273</v>
      </c>
      <c r="G14" s="186">
        <v>10132136</v>
      </c>
      <c r="H14" s="186">
        <v>0</v>
      </c>
      <c r="I14" s="186">
        <v>0</v>
      </c>
      <c r="J14" s="164">
        <v>0</v>
      </c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</row>
    <row r="15" ht="21.9" customHeight="1" spans="1:10">
      <c r="A15" s="76" t="s">
        <v>105</v>
      </c>
      <c r="B15" s="76" t="s">
        <v>115</v>
      </c>
      <c r="C15" s="76" t="s">
        <v>117</v>
      </c>
      <c r="D15" s="184" t="s">
        <v>118</v>
      </c>
      <c r="E15" s="164">
        <v>520000</v>
      </c>
      <c r="F15" s="185">
        <v>0</v>
      </c>
      <c r="G15" s="186">
        <v>520000</v>
      </c>
      <c r="H15" s="186">
        <v>0</v>
      </c>
      <c r="I15" s="186">
        <v>0</v>
      </c>
      <c r="J15" s="164">
        <v>0</v>
      </c>
    </row>
    <row r="16" ht="21.9" customHeight="1" spans="1:10">
      <c r="A16" s="76" t="s">
        <v>105</v>
      </c>
      <c r="B16" s="76" t="s">
        <v>115</v>
      </c>
      <c r="C16" s="76" t="s">
        <v>119</v>
      </c>
      <c r="D16" s="184" t="s">
        <v>120</v>
      </c>
      <c r="E16" s="164">
        <v>4538136</v>
      </c>
      <c r="F16" s="185">
        <v>4538136</v>
      </c>
      <c r="G16" s="186">
        <v>0</v>
      </c>
      <c r="H16" s="186">
        <v>0</v>
      </c>
      <c r="I16" s="186">
        <v>0</v>
      </c>
      <c r="J16" s="164">
        <v>0</v>
      </c>
    </row>
    <row r="17" ht="21.9" customHeight="1" spans="1:10">
      <c r="A17" s="76" t="s">
        <v>102</v>
      </c>
      <c r="B17" s="76" t="s">
        <v>121</v>
      </c>
      <c r="C17" s="76"/>
      <c r="D17" s="184" t="s">
        <v>122</v>
      </c>
      <c r="E17" s="164">
        <v>300000</v>
      </c>
      <c r="F17" s="185">
        <v>0</v>
      </c>
      <c r="G17" s="186">
        <v>300000</v>
      </c>
      <c r="H17" s="186">
        <v>0</v>
      </c>
      <c r="I17" s="186">
        <v>0</v>
      </c>
      <c r="J17" s="164">
        <v>0</v>
      </c>
    </row>
    <row r="18" ht="21.9" customHeight="1" spans="1:10">
      <c r="A18" s="76" t="s">
        <v>105</v>
      </c>
      <c r="B18" s="76" t="s">
        <v>123</v>
      </c>
      <c r="C18" s="76" t="s">
        <v>124</v>
      </c>
      <c r="D18" s="184" t="s">
        <v>125</v>
      </c>
      <c r="E18" s="164">
        <v>300000</v>
      </c>
      <c r="F18" s="185">
        <v>0</v>
      </c>
      <c r="G18" s="186">
        <v>300000</v>
      </c>
      <c r="H18" s="186">
        <v>0</v>
      </c>
      <c r="I18" s="186">
        <v>0</v>
      </c>
      <c r="J18" s="164">
        <v>0</v>
      </c>
    </row>
    <row r="19" ht="21.9" customHeight="1" spans="1:10">
      <c r="A19" s="76" t="s">
        <v>102</v>
      </c>
      <c r="B19" s="76" t="s">
        <v>126</v>
      </c>
      <c r="C19" s="76"/>
      <c r="D19" s="184" t="s">
        <v>127</v>
      </c>
      <c r="E19" s="164">
        <v>200000</v>
      </c>
      <c r="F19" s="185">
        <v>0</v>
      </c>
      <c r="G19" s="186">
        <v>200000</v>
      </c>
      <c r="H19" s="186">
        <v>0</v>
      </c>
      <c r="I19" s="186">
        <v>0</v>
      </c>
      <c r="J19" s="164">
        <v>0</v>
      </c>
    </row>
    <row r="20" ht="21.9" customHeight="1" spans="1:10">
      <c r="A20" s="76" t="s">
        <v>105</v>
      </c>
      <c r="B20" s="76" t="s">
        <v>128</v>
      </c>
      <c r="C20" s="76" t="s">
        <v>103</v>
      </c>
      <c r="D20" s="184" t="s">
        <v>116</v>
      </c>
      <c r="E20" s="164">
        <v>200000</v>
      </c>
      <c r="F20" s="185">
        <v>0</v>
      </c>
      <c r="G20" s="186">
        <v>200000</v>
      </c>
      <c r="H20" s="186">
        <v>0</v>
      </c>
      <c r="I20" s="186">
        <v>0</v>
      </c>
      <c r="J20" s="164">
        <v>0</v>
      </c>
    </row>
    <row r="21" ht="21.9" customHeight="1" spans="1:10">
      <c r="A21" s="76" t="s">
        <v>102</v>
      </c>
      <c r="B21" s="76" t="s">
        <v>129</v>
      </c>
      <c r="C21" s="76"/>
      <c r="D21" s="184" t="s">
        <v>130</v>
      </c>
      <c r="E21" s="164">
        <v>180000</v>
      </c>
      <c r="F21" s="185">
        <v>0</v>
      </c>
      <c r="G21" s="186">
        <v>180000</v>
      </c>
      <c r="H21" s="186">
        <v>0</v>
      </c>
      <c r="I21" s="186">
        <v>0</v>
      </c>
      <c r="J21" s="164">
        <v>0</v>
      </c>
    </row>
    <row r="22" ht="21.9" customHeight="1" spans="1:10">
      <c r="A22" s="76" t="s">
        <v>105</v>
      </c>
      <c r="B22" s="76" t="s">
        <v>131</v>
      </c>
      <c r="C22" s="76" t="s">
        <v>103</v>
      </c>
      <c r="D22" s="184" t="s">
        <v>116</v>
      </c>
      <c r="E22" s="164">
        <v>180000</v>
      </c>
      <c r="F22" s="185">
        <v>0</v>
      </c>
      <c r="G22" s="186">
        <v>180000</v>
      </c>
      <c r="H22" s="186">
        <v>0</v>
      </c>
      <c r="I22" s="186">
        <v>0</v>
      </c>
      <c r="J22" s="164">
        <v>0</v>
      </c>
    </row>
    <row r="23" ht="21.9" customHeight="1" spans="1:10">
      <c r="A23" s="76" t="s">
        <v>102</v>
      </c>
      <c r="B23" s="76" t="s">
        <v>132</v>
      </c>
      <c r="C23" s="76"/>
      <c r="D23" s="184" t="s">
        <v>133</v>
      </c>
      <c r="E23" s="164">
        <v>1740000</v>
      </c>
      <c r="F23" s="185">
        <v>0</v>
      </c>
      <c r="G23" s="186">
        <v>1740000</v>
      </c>
      <c r="H23" s="186">
        <v>0</v>
      </c>
      <c r="I23" s="186">
        <v>0</v>
      </c>
      <c r="J23" s="164">
        <v>0</v>
      </c>
    </row>
    <row r="24" ht="21.9" customHeight="1" spans="1:10">
      <c r="A24" s="76" t="s">
        <v>105</v>
      </c>
      <c r="B24" s="76" t="s">
        <v>134</v>
      </c>
      <c r="C24" s="76" t="s">
        <v>103</v>
      </c>
      <c r="D24" s="184" t="s">
        <v>116</v>
      </c>
      <c r="E24" s="164">
        <v>1340000</v>
      </c>
      <c r="F24" s="185">
        <v>0</v>
      </c>
      <c r="G24" s="186">
        <v>1340000</v>
      </c>
      <c r="H24" s="186">
        <v>0</v>
      </c>
      <c r="I24" s="186">
        <v>0</v>
      </c>
      <c r="J24" s="164">
        <v>0</v>
      </c>
    </row>
    <row r="25" ht="21.9" customHeight="1" spans="1:10">
      <c r="A25" s="76" t="s">
        <v>105</v>
      </c>
      <c r="B25" s="76" t="s">
        <v>134</v>
      </c>
      <c r="C25" s="76" t="s">
        <v>109</v>
      </c>
      <c r="D25" s="184" t="s">
        <v>135</v>
      </c>
      <c r="E25" s="164">
        <v>400000</v>
      </c>
      <c r="F25" s="185">
        <v>0</v>
      </c>
      <c r="G25" s="186">
        <v>400000</v>
      </c>
      <c r="H25" s="186">
        <v>0</v>
      </c>
      <c r="I25" s="186">
        <v>0</v>
      </c>
      <c r="J25" s="164">
        <v>0</v>
      </c>
    </row>
    <row r="26" ht="21.9" customHeight="1" spans="1:10">
      <c r="A26" s="76" t="s">
        <v>136</v>
      </c>
      <c r="B26" s="76"/>
      <c r="C26" s="76"/>
      <c r="D26" s="184" t="s">
        <v>137</v>
      </c>
      <c r="E26" s="164">
        <v>80000</v>
      </c>
      <c r="F26" s="185">
        <v>0</v>
      </c>
      <c r="G26" s="186">
        <v>80000</v>
      </c>
      <c r="H26" s="186">
        <v>0</v>
      </c>
      <c r="I26" s="186">
        <v>0</v>
      </c>
      <c r="J26" s="164">
        <v>0</v>
      </c>
    </row>
    <row r="27" ht="21.9" customHeight="1" spans="1:10">
      <c r="A27" s="76" t="s">
        <v>138</v>
      </c>
      <c r="B27" s="76" t="s">
        <v>139</v>
      </c>
      <c r="C27" s="76"/>
      <c r="D27" s="184" t="s">
        <v>140</v>
      </c>
      <c r="E27" s="164">
        <v>80000</v>
      </c>
      <c r="F27" s="185">
        <v>0</v>
      </c>
      <c r="G27" s="186">
        <v>80000</v>
      </c>
      <c r="H27" s="186">
        <v>0</v>
      </c>
      <c r="I27" s="186">
        <v>0</v>
      </c>
      <c r="J27" s="164">
        <v>0</v>
      </c>
    </row>
    <row r="28" ht="21.9" customHeight="1" spans="1:10">
      <c r="A28" s="76" t="s">
        <v>141</v>
      </c>
      <c r="B28" s="76" t="s">
        <v>142</v>
      </c>
      <c r="C28" s="76" t="s">
        <v>103</v>
      </c>
      <c r="D28" s="184" t="s">
        <v>143</v>
      </c>
      <c r="E28" s="164">
        <v>80000</v>
      </c>
      <c r="F28" s="185">
        <v>0</v>
      </c>
      <c r="G28" s="186">
        <v>80000</v>
      </c>
      <c r="H28" s="186">
        <v>0</v>
      </c>
      <c r="I28" s="186">
        <v>0</v>
      </c>
      <c r="J28" s="164">
        <v>0</v>
      </c>
    </row>
    <row r="29" ht="21.9" customHeight="1" spans="1:10">
      <c r="A29" s="76" t="s">
        <v>144</v>
      </c>
      <c r="B29" s="76"/>
      <c r="C29" s="76"/>
      <c r="D29" s="184" t="s">
        <v>145</v>
      </c>
      <c r="E29" s="164">
        <v>1630000</v>
      </c>
      <c r="F29" s="185">
        <v>0</v>
      </c>
      <c r="G29" s="186">
        <v>1630000</v>
      </c>
      <c r="H29" s="186">
        <v>0</v>
      </c>
      <c r="I29" s="186">
        <v>0</v>
      </c>
      <c r="J29" s="164">
        <v>0</v>
      </c>
    </row>
    <row r="30" ht="21.9" customHeight="1" spans="1:10">
      <c r="A30" s="76" t="s">
        <v>146</v>
      </c>
      <c r="B30" s="76" t="s">
        <v>113</v>
      </c>
      <c r="C30" s="76"/>
      <c r="D30" s="184" t="s">
        <v>147</v>
      </c>
      <c r="E30" s="164">
        <v>1530000</v>
      </c>
      <c r="F30" s="185">
        <v>0</v>
      </c>
      <c r="G30" s="186">
        <v>1530000</v>
      </c>
      <c r="H30" s="186">
        <v>0</v>
      </c>
      <c r="I30" s="186">
        <v>0</v>
      </c>
      <c r="J30" s="164">
        <v>0</v>
      </c>
    </row>
    <row r="31" ht="21.9" customHeight="1" spans="1:10">
      <c r="A31" s="76" t="s">
        <v>148</v>
      </c>
      <c r="B31" s="76" t="s">
        <v>115</v>
      </c>
      <c r="C31" s="76" t="s">
        <v>119</v>
      </c>
      <c r="D31" s="184" t="s">
        <v>149</v>
      </c>
      <c r="E31" s="164">
        <v>1530000</v>
      </c>
      <c r="F31" s="185">
        <v>0</v>
      </c>
      <c r="G31" s="186">
        <v>1530000</v>
      </c>
      <c r="H31" s="186">
        <v>0</v>
      </c>
      <c r="I31" s="186">
        <v>0</v>
      </c>
      <c r="J31" s="164">
        <v>0</v>
      </c>
    </row>
    <row r="32" ht="21.9" customHeight="1" spans="1:10">
      <c r="A32" s="76" t="s">
        <v>146</v>
      </c>
      <c r="B32" s="76" t="s">
        <v>117</v>
      </c>
      <c r="C32" s="76"/>
      <c r="D32" s="184" t="s">
        <v>150</v>
      </c>
      <c r="E32" s="164">
        <v>100000</v>
      </c>
      <c r="F32" s="185">
        <v>0</v>
      </c>
      <c r="G32" s="186">
        <v>100000</v>
      </c>
      <c r="H32" s="186">
        <v>0</v>
      </c>
      <c r="I32" s="186">
        <v>0</v>
      </c>
      <c r="J32" s="164">
        <v>0</v>
      </c>
    </row>
    <row r="33" ht="21.9" customHeight="1" spans="1:10">
      <c r="A33" s="76" t="s">
        <v>148</v>
      </c>
      <c r="B33" s="76" t="s">
        <v>151</v>
      </c>
      <c r="C33" s="76" t="s">
        <v>119</v>
      </c>
      <c r="D33" s="184" t="s">
        <v>152</v>
      </c>
      <c r="E33" s="164">
        <v>100000</v>
      </c>
      <c r="F33" s="185">
        <v>0</v>
      </c>
      <c r="G33" s="186">
        <v>100000</v>
      </c>
      <c r="H33" s="186">
        <v>0</v>
      </c>
      <c r="I33" s="186">
        <v>0</v>
      </c>
      <c r="J33" s="164">
        <v>0</v>
      </c>
    </row>
    <row r="34" ht="21.9" customHeight="1" spans="1:10">
      <c r="A34" s="76" t="s">
        <v>153</v>
      </c>
      <c r="B34" s="76"/>
      <c r="C34" s="76"/>
      <c r="D34" s="184" t="s">
        <v>154</v>
      </c>
      <c r="E34" s="164">
        <v>600000</v>
      </c>
      <c r="F34" s="185">
        <v>0</v>
      </c>
      <c r="G34" s="186">
        <v>600000</v>
      </c>
      <c r="H34" s="186">
        <v>0</v>
      </c>
      <c r="I34" s="186">
        <v>0</v>
      </c>
      <c r="J34" s="164">
        <v>0</v>
      </c>
    </row>
    <row r="35" ht="21.9" customHeight="1" spans="1:10">
      <c r="A35" s="76" t="s">
        <v>155</v>
      </c>
      <c r="B35" s="76" t="s">
        <v>109</v>
      </c>
      <c r="C35" s="76"/>
      <c r="D35" s="184" t="s">
        <v>156</v>
      </c>
      <c r="E35" s="164">
        <v>600000</v>
      </c>
      <c r="F35" s="185">
        <v>0</v>
      </c>
      <c r="G35" s="186">
        <v>600000</v>
      </c>
      <c r="H35" s="186">
        <v>0</v>
      </c>
      <c r="I35" s="186">
        <v>0</v>
      </c>
      <c r="J35" s="164">
        <v>0</v>
      </c>
    </row>
    <row r="36" ht="21.9" customHeight="1" spans="1:10">
      <c r="A36" s="76" t="s">
        <v>157</v>
      </c>
      <c r="B36" s="76" t="s">
        <v>111</v>
      </c>
      <c r="C36" s="76" t="s">
        <v>119</v>
      </c>
      <c r="D36" s="184" t="s">
        <v>158</v>
      </c>
      <c r="E36" s="164">
        <v>600000</v>
      </c>
      <c r="F36" s="185">
        <v>0</v>
      </c>
      <c r="G36" s="186">
        <v>600000</v>
      </c>
      <c r="H36" s="186">
        <v>0</v>
      </c>
      <c r="I36" s="186">
        <v>0</v>
      </c>
      <c r="J36" s="164">
        <v>0</v>
      </c>
    </row>
    <row r="37" ht="21.9" customHeight="1" spans="1:10">
      <c r="A37" s="76" t="s">
        <v>159</v>
      </c>
      <c r="B37" s="76"/>
      <c r="C37" s="76"/>
      <c r="D37" s="184" t="s">
        <v>160</v>
      </c>
      <c r="E37" s="164">
        <v>180000</v>
      </c>
      <c r="F37" s="185">
        <v>0</v>
      </c>
      <c r="G37" s="186">
        <v>180000</v>
      </c>
      <c r="H37" s="186">
        <v>0</v>
      </c>
      <c r="I37" s="186">
        <v>0</v>
      </c>
      <c r="J37" s="164">
        <v>0</v>
      </c>
    </row>
    <row r="38" ht="21.9" customHeight="1" spans="1:10">
      <c r="A38" s="76" t="s">
        <v>161</v>
      </c>
      <c r="B38" s="76" t="s">
        <v>103</v>
      </c>
      <c r="C38" s="76"/>
      <c r="D38" s="184" t="s">
        <v>162</v>
      </c>
      <c r="E38" s="164">
        <v>180000</v>
      </c>
      <c r="F38" s="185">
        <v>0</v>
      </c>
      <c r="G38" s="186">
        <v>180000</v>
      </c>
      <c r="H38" s="186">
        <v>0</v>
      </c>
      <c r="I38" s="186">
        <v>0</v>
      </c>
      <c r="J38" s="164">
        <v>0</v>
      </c>
    </row>
    <row r="39" ht="21.9" customHeight="1" spans="1:10">
      <c r="A39" s="76" t="s">
        <v>163</v>
      </c>
      <c r="B39" s="76" t="s">
        <v>106</v>
      </c>
      <c r="C39" s="76" t="s">
        <v>119</v>
      </c>
      <c r="D39" s="184" t="s">
        <v>164</v>
      </c>
      <c r="E39" s="164">
        <v>180000</v>
      </c>
      <c r="F39" s="185">
        <v>0</v>
      </c>
      <c r="G39" s="186">
        <v>180000</v>
      </c>
      <c r="H39" s="186">
        <v>0</v>
      </c>
      <c r="I39" s="186">
        <v>0</v>
      </c>
      <c r="J39" s="164">
        <v>0</v>
      </c>
    </row>
    <row r="40" ht="21.9" customHeight="1" spans="1:10">
      <c r="A40" s="76" t="s">
        <v>165</v>
      </c>
      <c r="B40" s="76"/>
      <c r="C40" s="76"/>
      <c r="D40" s="184" t="s">
        <v>166</v>
      </c>
      <c r="E40" s="164">
        <v>930000</v>
      </c>
      <c r="F40" s="185">
        <v>0</v>
      </c>
      <c r="G40" s="186">
        <v>930000</v>
      </c>
      <c r="H40" s="186">
        <v>0</v>
      </c>
      <c r="I40" s="186">
        <v>0</v>
      </c>
      <c r="J40" s="164">
        <v>0</v>
      </c>
    </row>
    <row r="41" ht="21.9" customHeight="1" spans="1:10">
      <c r="A41" s="76" t="s">
        <v>167</v>
      </c>
      <c r="B41" s="76" t="s">
        <v>103</v>
      </c>
      <c r="C41" s="76"/>
      <c r="D41" s="184" t="s">
        <v>168</v>
      </c>
      <c r="E41" s="164">
        <v>850000</v>
      </c>
      <c r="F41" s="185">
        <v>0</v>
      </c>
      <c r="G41" s="186">
        <v>850000</v>
      </c>
      <c r="H41" s="186">
        <v>0</v>
      </c>
      <c r="I41" s="186">
        <v>0</v>
      </c>
      <c r="J41" s="164">
        <v>0</v>
      </c>
    </row>
    <row r="42" ht="21.9" customHeight="1" spans="1:10">
      <c r="A42" s="76" t="s">
        <v>169</v>
      </c>
      <c r="B42" s="76" t="s">
        <v>106</v>
      </c>
      <c r="C42" s="76" t="s">
        <v>170</v>
      </c>
      <c r="D42" s="184" t="s">
        <v>171</v>
      </c>
      <c r="E42" s="164">
        <v>850000</v>
      </c>
      <c r="F42" s="185">
        <v>0</v>
      </c>
      <c r="G42" s="186">
        <v>850000</v>
      </c>
      <c r="H42" s="186">
        <v>0</v>
      </c>
      <c r="I42" s="186">
        <v>0</v>
      </c>
      <c r="J42" s="164">
        <v>0</v>
      </c>
    </row>
    <row r="43" ht="21.9" customHeight="1" spans="1:10">
      <c r="A43" s="76" t="s">
        <v>167</v>
      </c>
      <c r="B43" s="76" t="s">
        <v>109</v>
      </c>
      <c r="C43" s="76"/>
      <c r="D43" s="184" t="s">
        <v>172</v>
      </c>
      <c r="E43" s="164">
        <v>80000</v>
      </c>
      <c r="F43" s="185">
        <v>0</v>
      </c>
      <c r="G43" s="186">
        <v>80000</v>
      </c>
      <c r="H43" s="186">
        <v>0</v>
      </c>
      <c r="I43" s="186">
        <v>0</v>
      </c>
      <c r="J43" s="164">
        <v>0</v>
      </c>
    </row>
    <row r="44" ht="21.9" customHeight="1" spans="1:10">
      <c r="A44" s="76" t="s">
        <v>169</v>
      </c>
      <c r="B44" s="76" t="s">
        <v>111</v>
      </c>
      <c r="C44" s="76" t="s">
        <v>107</v>
      </c>
      <c r="D44" s="184" t="s">
        <v>173</v>
      </c>
      <c r="E44" s="164">
        <v>80000</v>
      </c>
      <c r="F44" s="185">
        <v>0</v>
      </c>
      <c r="G44" s="186">
        <v>80000</v>
      </c>
      <c r="H44" s="186">
        <v>0</v>
      </c>
      <c r="I44" s="186">
        <v>0</v>
      </c>
      <c r="J44" s="164">
        <v>0</v>
      </c>
    </row>
    <row r="45" ht="21.9" customHeight="1" spans="1:10">
      <c r="A45" s="76" t="s">
        <v>174</v>
      </c>
      <c r="B45" s="76"/>
      <c r="C45" s="76"/>
      <c r="D45" s="184" t="s">
        <v>175</v>
      </c>
      <c r="E45" s="164">
        <v>2039338</v>
      </c>
      <c r="F45" s="185">
        <v>469338</v>
      </c>
      <c r="G45" s="186">
        <v>1570000</v>
      </c>
      <c r="H45" s="186">
        <v>0</v>
      </c>
      <c r="I45" s="186">
        <v>0</v>
      </c>
      <c r="J45" s="164">
        <v>0</v>
      </c>
    </row>
    <row r="46" ht="21.9" customHeight="1" spans="1:10">
      <c r="A46" s="76" t="s">
        <v>176</v>
      </c>
      <c r="B46" s="76" t="s">
        <v>103</v>
      </c>
      <c r="C46" s="76"/>
      <c r="D46" s="184" t="s">
        <v>177</v>
      </c>
      <c r="E46" s="164">
        <v>300000</v>
      </c>
      <c r="F46" s="185">
        <v>0</v>
      </c>
      <c r="G46" s="186">
        <v>300000</v>
      </c>
      <c r="H46" s="186">
        <v>0</v>
      </c>
      <c r="I46" s="186">
        <v>0</v>
      </c>
      <c r="J46" s="164">
        <v>0</v>
      </c>
    </row>
    <row r="47" ht="21.9" customHeight="1" spans="1:10">
      <c r="A47" s="76" t="s">
        <v>178</v>
      </c>
      <c r="B47" s="76" t="s">
        <v>106</v>
      </c>
      <c r="C47" s="76" t="s">
        <v>139</v>
      </c>
      <c r="D47" s="184" t="s">
        <v>179</v>
      </c>
      <c r="E47" s="164">
        <v>180000</v>
      </c>
      <c r="F47" s="185">
        <v>0</v>
      </c>
      <c r="G47" s="186">
        <v>180000</v>
      </c>
      <c r="H47" s="186">
        <v>0</v>
      </c>
      <c r="I47" s="186">
        <v>0</v>
      </c>
      <c r="J47" s="164">
        <v>0</v>
      </c>
    </row>
    <row r="48" ht="21.9" customHeight="1" spans="1:10">
      <c r="A48" s="76" t="s">
        <v>178</v>
      </c>
      <c r="B48" s="76" t="s">
        <v>106</v>
      </c>
      <c r="C48" s="76" t="s">
        <v>124</v>
      </c>
      <c r="D48" s="184" t="s">
        <v>180</v>
      </c>
      <c r="E48" s="164">
        <v>120000</v>
      </c>
      <c r="F48" s="185">
        <v>0</v>
      </c>
      <c r="G48" s="186">
        <v>120000</v>
      </c>
      <c r="H48" s="186">
        <v>0</v>
      </c>
      <c r="I48" s="186">
        <v>0</v>
      </c>
      <c r="J48" s="164">
        <v>0</v>
      </c>
    </row>
    <row r="49" ht="21.9" customHeight="1" spans="1:10">
      <c r="A49" s="76" t="s">
        <v>176</v>
      </c>
      <c r="B49" s="76" t="s">
        <v>121</v>
      </c>
      <c r="C49" s="76"/>
      <c r="D49" s="184" t="s">
        <v>181</v>
      </c>
      <c r="E49" s="164">
        <v>469338</v>
      </c>
      <c r="F49" s="185">
        <v>469338</v>
      </c>
      <c r="G49" s="186">
        <v>0</v>
      </c>
      <c r="H49" s="186">
        <v>0</v>
      </c>
      <c r="I49" s="186">
        <v>0</v>
      </c>
      <c r="J49" s="164">
        <v>0</v>
      </c>
    </row>
    <row r="50" ht="21.9" customHeight="1" spans="1:10">
      <c r="A50" s="76" t="s">
        <v>178</v>
      </c>
      <c r="B50" s="76" t="s">
        <v>123</v>
      </c>
      <c r="C50" s="76" t="s">
        <v>103</v>
      </c>
      <c r="D50" s="184" t="s">
        <v>182</v>
      </c>
      <c r="E50" s="164">
        <v>469338</v>
      </c>
      <c r="F50" s="185">
        <v>469338</v>
      </c>
      <c r="G50" s="186">
        <v>0</v>
      </c>
      <c r="H50" s="186">
        <v>0</v>
      </c>
      <c r="I50" s="186">
        <v>0</v>
      </c>
      <c r="J50" s="164">
        <v>0</v>
      </c>
    </row>
    <row r="51" ht="21.9" customHeight="1" spans="1:10">
      <c r="A51" s="76" t="s">
        <v>176</v>
      </c>
      <c r="B51" s="76" t="s">
        <v>183</v>
      </c>
      <c r="C51" s="76"/>
      <c r="D51" s="184" t="s">
        <v>184</v>
      </c>
      <c r="E51" s="164">
        <v>940000</v>
      </c>
      <c r="F51" s="185">
        <v>0</v>
      </c>
      <c r="G51" s="186">
        <v>940000</v>
      </c>
      <c r="H51" s="186">
        <v>0</v>
      </c>
      <c r="I51" s="186">
        <v>0</v>
      </c>
      <c r="J51" s="164">
        <v>0</v>
      </c>
    </row>
    <row r="52" ht="21.9" customHeight="1" spans="1:10">
      <c r="A52" s="76" t="s">
        <v>178</v>
      </c>
      <c r="B52" s="76" t="s">
        <v>185</v>
      </c>
      <c r="C52" s="76" t="s">
        <v>109</v>
      </c>
      <c r="D52" s="184" t="s">
        <v>186</v>
      </c>
      <c r="E52" s="164">
        <v>820000</v>
      </c>
      <c r="F52" s="185">
        <v>0</v>
      </c>
      <c r="G52" s="186">
        <v>820000</v>
      </c>
      <c r="H52" s="186">
        <v>0</v>
      </c>
      <c r="I52" s="186">
        <v>0</v>
      </c>
      <c r="J52" s="164">
        <v>0</v>
      </c>
    </row>
    <row r="53" ht="21.9" customHeight="1" spans="1:10">
      <c r="A53" s="76" t="s">
        <v>178</v>
      </c>
      <c r="B53" s="76" t="s">
        <v>185</v>
      </c>
      <c r="C53" s="76" t="s">
        <v>119</v>
      </c>
      <c r="D53" s="184" t="s">
        <v>187</v>
      </c>
      <c r="E53" s="164">
        <v>120000</v>
      </c>
      <c r="F53" s="185">
        <v>0</v>
      </c>
      <c r="G53" s="186">
        <v>120000</v>
      </c>
      <c r="H53" s="186">
        <v>0</v>
      </c>
      <c r="I53" s="186">
        <v>0</v>
      </c>
      <c r="J53" s="164">
        <v>0</v>
      </c>
    </row>
    <row r="54" ht="21.9" customHeight="1" spans="1:10">
      <c r="A54" s="76" t="s">
        <v>176</v>
      </c>
      <c r="B54" s="76" t="s">
        <v>126</v>
      </c>
      <c r="C54" s="76"/>
      <c r="D54" s="184" t="s">
        <v>188</v>
      </c>
      <c r="E54" s="164">
        <v>330000</v>
      </c>
      <c r="F54" s="185">
        <v>0</v>
      </c>
      <c r="G54" s="186">
        <v>330000</v>
      </c>
      <c r="H54" s="186">
        <v>0</v>
      </c>
      <c r="I54" s="186">
        <v>0</v>
      </c>
      <c r="J54" s="164">
        <v>0</v>
      </c>
    </row>
    <row r="55" ht="21.9" customHeight="1" spans="1:10">
      <c r="A55" s="76" t="s">
        <v>178</v>
      </c>
      <c r="B55" s="76" t="s">
        <v>128</v>
      </c>
      <c r="C55" s="76" t="s">
        <v>121</v>
      </c>
      <c r="D55" s="184" t="s">
        <v>189</v>
      </c>
      <c r="E55" s="164">
        <v>330000</v>
      </c>
      <c r="F55" s="185">
        <v>0</v>
      </c>
      <c r="G55" s="186">
        <v>330000</v>
      </c>
      <c r="H55" s="186">
        <v>0</v>
      </c>
      <c r="I55" s="186">
        <v>0</v>
      </c>
      <c r="J55" s="164">
        <v>0</v>
      </c>
    </row>
    <row r="56" ht="21.9" customHeight="1" spans="1:10">
      <c r="A56" s="76" t="s">
        <v>190</v>
      </c>
      <c r="B56" s="76"/>
      <c r="C56" s="76"/>
      <c r="D56" s="184" t="s">
        <v>191</v>
      </c>
      <c r="E56" s="164">
        <v>480000</v>
      </c>
      <c r="F56" s="185">
        <v>0</v>
      </c>
      <c r="G56" s="186">
        <v>480000</v>
      </c>
      <c r="H56" s="186">
        <v>0</v>
      </c>
      <c r="I56" s="186">
        <v>0</v>
      </c>
      <c r="J56" s="164">
        <v>0</v>
      </c>
    </row>
    <row r="57" ht="21.9" customHeight="1" spans="1:10">
      <c r="A57" s="76" t="s">
        <v>192</v>
      </c>
      <c r="B57" s="76" t="s">
        <v>107</v>
      </c>
      <c r="C57" s="76"/>
      <c r="D57" s="184" t="s">
        <v>193</v>
      </c>
      <c r="E57" s="164">
        <v>200000</v>
      </c>
      <c r="F57" s="185">
        <v>0</v>
      </c>
      <c r="G57" s="186">
        <v>200000</v>
      </c>
      <c r="H57" s="186">
        <v>0</v>
      </c>
      <c r="I57" s="186">
        <v>0</v>
      </c>
      <c r="J57" s="164">
        <v>0</v>
      </c>
    </row>
    <row r="58" ht="21.9" customHeight="1" spans="1:10">
      <c r="A58" s="76" t="s">
        <v>194</v>
      </c>
      <c r="B58" s="76" t="s">
        <v>195</v>
      </c>
      <c r="C58" s="76" t="s">
        <v>119</v>
      </c>
      <c r="D58" s="184" t="s">
        <v>196</v>
      </c>
      <c r="E58" s="164">
        <v>200000</v>
      </c>
      <c r="F58" s="185">
        <v>0</v>
      </c>
      <c r="G58" s="186">
        <v>200000</v>
      </c>
      <c r="H58" s="186">
        <v>0</v>
      </c>
      <c r="I58" s="186">
        <v>0</v>
      </c>
      <c r="J58" s="164">
        <v>0</v>
      </c>
    </row>
    <row r="59" ht="21.9" customHeight="1" spans="1:10">
      <c r="A59" s="76" t="s">
        <v>192</v>
      </c>
      <c r="B59" s="76" t="s">
        <v>197</v>
      </c>
      <c r="C59" s="76"/>
      <c r="D59" s="184" t="s">
        <v>198</v>
      </c>
      <c r="E59" s="164">
        <v>280000</v>
      </c>
      <c r="F59" s="185">
        <v>0</v>
      </c>
      <c r="G59" s="186">
        <v>280000</v>
      </c>
      <c r="H59" s="186">
        <v>0</v>
      </c>
      <c r="I59" s="186">
        <v>0</v>
      </c>
      <c r="J59" s="164">
        <v>0</v>
      </c>
    </row>
    <row r="60" ht="21.9" customHeight="1" spans="1:10">
      <c r="A60" s="76" t="s">
        <v>194</v>
      </c>
      <c r="B60" s="76" t="s">
        <v>199</v>
      </c>
      <c r="C60" s="76" t="s">
        <v>103</v>
      </c>
      <c r="D60" s="184" t="s">
        <v>200</v>
      </c>
      <c r="E60" s="164">
        <v>280000</v>
      </c>
      <c r="F60" s="185">
        <v>0</v>
      </c>
      <c r="G60" s="186">
        <v>280000</v>
      </c>
      <c r="H60" s="186">
        <v>0</v>
      </c>
      <c r="I60" s="186">
        <v>0</v>
      </c>
      <c r="J60" s="164">
        <v>0</v>
      </c>
    </row>
    <row r="61" ht="21.9" customHeight="1" spans="1:10">
      <c r="A61" s="76" t="s">
        <v>201</v>
      </c>
      <c r="B61" s="76"/>
      <c r="C61" s="76"/>
      <c r="D61" s="184" t="s">
        <v>202</v>
      </c>
      <c r="E61" s="164">
        <v>16480000</v>
      </c>
      <c r="F61" s="185">
        <v>0</v>
      </c>
      <c r="G61" s="186">
        <v>16480000</v>
      </c>
      <c r="H61" s="186">
        <v>0</v>
      </c>
      <c r="I61" s="186">
        <v>0</v>
      </c>
      <c r="J61" s="164">
        <v>0</v>
      </c>
    </row>
    <row r="62" ht="21.9" customHeight="1" spans="1:10">
      <c r="A62" s="76" t="s">
        <v>203</v>
      </c>
      <c r="B62" s="76" t="s">
        <v>113</v>
      </c>
      <c r="C62" s="76"/>
      <c r="D62" s="184" t="s">
        <v>204</v>
      </c>
      <c r="E62" s="164">
        <v>8480000</v>
      </c>
      <c r="F62" s="185">
        <v>0</v>
      </c>
      <c r="G62" s="186">
        <v>8480000</v>
      </c>
      <c r="H62" s="186">
        <v>0</v>
      </c>
      <c r="I62" s="186">
        <v>0</v>
      </c>
      <c r="J62" s="164">
        <v>0</v>
      </c>
    </row>
    <row r="63" ht="21.9" customHeight="1" spans="1:10">
      <c r="A63" s="76" t="s">
        <v>205</v>
      </c>
      <c r="B63" s="76" t="s">
        <v>115</v>
      </c>
      <c r="C63" s="76" t="s">
        <v>113</v>
      </c>
      <c r="D63" s="184" t="s">
        <v>206</v>
      </c>
      <c r="E63" s="164">
        <v>8480000</v>
      </c>
      <c r="F63" s="185">
        <v>0</v>
      </c>
      <c r="G63" s="186">
        <v>8480000</v>
      </c>
      <c r="H63" s="186">
        <v>0</v>
      </c>
      <c r="I63" s="186">
        <v>0</v>
      </c>
      <c r="J63" s="164">
        <v>0</v>
      </c>
    </row>
    <row r="64" ht="21.9" customHeight="1" spans="1:10">
      <c r="A64" s="76" t="s">
        <v>203</v>
      </c>
      <c r="B64" s="76" t="s">
        <v>117</v>
      </c>
      <c r="C64" s="76"/>
      <c r="D64" s="184" t="s">
        <v>207</v>
      </c>
      <c r="E64" s="164">
        <v>8000000</v>
      </c>
      <c r="F64" s="185">
        <v>0</v>
      </c>
      <c r="G64" s="186">
        <v>8000000</v>
      </c>
      <c r="H64" s="186">
        <v>0</v>
      </c>
      <c r="I64" s="186">
        <v>0</v>
      </c>
      <c r="J64" s="164">
        <v>0</v>
      </c>
    </row>
    <row r="65" ht="21.9" customHeight="1" spans="1:10">
      <c r="A65" s="76" t="s">
        <v>205</v>
      </c>
      <c r="B65" s="76" t="s">
        <v>151</v>
      </c>
      <c r="C65" s="76" t="s">
        <v>103</v>
      </c>
      <c r="D65" s="184" t="s">
        <v>208</v>
      </c>
      <c r="E65" s="164">
        <v>8000000</v>
      </c>
      <c r="F65" s="185">
        <v>0</v>
      </c>
      <c r="G65" s="186">
        <v>8000000</v>
      </c>
      <c r="H65" s="186">
        <v>0</v>
      </c>
      <c r="I65" s="186">
        <v>0</v>
      </c>
      <c r="J65" s="164">
        <v>0</v>
      </c>
    </row>
    <row r="66" ht="21.9" customHeight="1" spans="1:10">
      <c r="A66" s="76" t="s">
        <v>209</v>
      </c>
      <c r="B66" s="76"/>
      <c r="C66" s="76"/>
      <c r="D66" s="184" t="s">
        <v>210</v>
      </c>
      <c r="E66" s="164">
        <v>5150000</v>
      </c>
      <c r="F66" s="185">
        <v>0</v>
      </c>
      <c r="G66" s="186">
        <v>5150000</v>
      </c>
      <c r="H66" s="186">
        <v>0</v>
      </c>
      <c r="I66" s="186">
        <v>0</v>
      </c>
      <c r="J66" s="164">
        <v>0</v>
      </c>
    </row>
    <row r="67" ht="21.9" customHeight="1" spans="1:10">
      <c r="A67" s="76" t="s">
        <v>211</v>
      </c>
      <c r="B67" s="76" t="s">
        <v>113</v>
      </c>
      <c r="C67" s="76"/>
      <c r="D67" s="184" t="s">
        <v>212</v>
      </c>
      <c r="E67" s="164">
        <v>5150000</v>
      </c>
      <c r="F67" s="185">
        <v>0</v>
      </c>
      <c r="G67" s="186">
        <v>5150000</v>
      </c>
      <c r="H67" s="186">
        <v>0</v>
      </c>
      <c r="I67" s="186">
        <v>0</v>
      </c>
      <c r="J67" s="164">
        <v>0</v>
      </c>
    </row>
    <row r="68" ht="21.9" customHeight="1" spans="1:10">
      <c r="A68" s="76" t="s">
        <v>213</v>
      </c>
      <c r="B68" s="76" t="s">
        <v>115</v>
      </c>
      <c r="C68" s="76" t="s">
        <v>214</v>
      </c>
      <c r="D68" s="184" t="s">
        <v>215</v>
      </c>
      <c r="E68" s="164">
        <v>440000</v>
      </c>
      <c r="F68" s="185">
        <v>0</v>
      </c>
      <c r="G68" s="186">
        <v>440000</v>
      </c>
      <c r="H68" s="186">
        <v>0</v>
      </c>
      <c r="I68" s="186">
        <v>0</v>
      </c>
      <c r="J68" s="164">
        <v>0</v>
      </c>
    </row>
    <row r="69" ht="21.9" customHeight="1" spans="1:10">
      <c r="A69" s="76" t="s">
        <v>213</v>
      </c>
      <c r="B69" s="76" t="s">
        <v>115</v>
      </c>
      <c r="C69" s="76" t="s">
        <v>119</v>
      </c>
      <c r="D69" s="184" t="s">
        <v>216</v>
      </c>
      <c r="E69" s="164">
        <v>4710000</v>
      </c>
      <c r="F69" s="185">
        <v>0</v>
      </c>
      <c r="G69" s="186">
        <v>4710000</v>
      </c>
      <c r="H69" s="186">
        <v>0</v>
      </c>
      <c r="I69" s="186">
        <v>0</v>
      </c>
      <c r="J69" s="164">
        <v>0</v>
      </c>
    </row>
    <row r="70" ht="21.9" customHeight="1" spans="1:10">
      <c r="A70" s="76" t="s">
        <v>217</v>
      </c>
      <c r="B70" s="76"/>
      <c r="C70" s="76"/>
      <c r="D70" s="184" t="s">
        <v>218</v>
      </c>
      <c r="E70" s="164">
        <v>430000</v>
      </c>
      <c r="F70" s="185">
        <v>0</v>
      </c>
      <c r="G70" s="186">
        <v>430000</v>
      </c>
      <c r="H70" s="186">
        <v>0</v>
      </c>
      <c r="I70" s="186">
        <v>0</v>
      </c>
      <c r="J70" s="164">
        <v>0</v>
      </c>
    </row>
    <row r="71" ht="21.9" customHeight="1" spans="1:10">
      <c r="A71" s="76" t="s">
        <v>219</v>
      </c>
      <c r="B71" s="76" t="s">
        <v>103</v>
      </c>
      <c r="C71" s="76"/>
      <c r="D71" s="184" t="s">
        <v>220</v>
      </c>
      <c r="E71" s="164">
        <v>350000</v>
      </c>
      <c r="F71" s="185">
        <v>0</v>
      </c>
      <c r="G71" s="186">
        <v>350000</v>
      </c>
      <c r="H71" s="186">
        <v>0</v>
      </c>
      <c r="I71" s="186">
        <v>0</v>
      </c>
      <c r="J71" s="164">
        <v>0</v>
      </c>
    </row>
    <row r="72" ht="21.9" customHeight="1" spans="1:10">
      <c r="A72" s="76" t="s">
        <v>221</v>
      </c>
      <c r="B72" s="76" t="s">
        <v>106</v>
      </c>
      <c r="C72" s="76" t="s">
        <v>139</v>
      </c>
      <c r="D72" s="184" t="s">
        <v>222</v>
      </c>
      <c r="E72" s="164">
        <v>350000</v>
      </c>
      <c r="F72" s="185">
        <v>0</v>
      </c>
      <c r="G72" s="186">
        <v>350000</v>
      </c>
      <c r="H72" s="186">
        <v>0</v>
      </c>
      <c r="I72" s="186">
        <v>0</v>
      </c>
      <c r="J72" s="164">
        <v>0</v>
      </c>
    </row>
    <row r="73" ht="21.9" customHeight="1" spans="1:10">
      <c r="A73" s="76" t="s">
        <v>219</v>
      </c>
      <c r="B73" s="76" t="s">
        <v>109</v>
      </c>
      <c r="C73" s="76"/>
      <c r="D73" s="184" t="s">
        <v>223</v>
      </c>
      <c r="E73" s="164">
        <v>80000</v>
      </c>
      <c r="F73" s="185">
        <v>0</v>
      </c>
      <c r="G73" s="186">
        <v>80000</v>
      </c>
      <c r="H73" s="186">
        <v>0</v>
      </c>
      <c r="I73" s="186">
        <v>0</v>
      </c>
      <c r="J73" s="164">
        <v>0</v>
      </c>
    </row>
    <row r="74" ht="21.9" customHeight="1" spans="1:10">
      <c r="A74" s="76" t="s">
        <v>221</v>
      </c>
      <c r="B74" s="76" t="s">
        <v>111</v>
      </c>
      <c r="C74" s="76" t="s">
        <v>119</v>
      </c>
      <c r="D74" s="184" t="s">
        <v>224</v>
      </c>
      <c r="E74" s="164">
        <v>80000</v>
      </c>
      <c r="F74" s="185">
        <v>0</v>
      </c>
      <c r="G74" s="186">
        <v>80000</v>
      </c>
      <c r="H74" s="186">
        <v>0</v>
      </c>
      <c r="I74" s="186">
        <v>0</v>
      </c>
      <c r="J74" s="16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B6" sqref="B6:F6"/>
    </sheetView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ht="20.1" customHeight="1" spans="1:7">
      <c r="A1" s="48"/>
      <c r="B1" s="48"/>
      <c r="C1" s="48"/>
      <c r="D1" s="48"/>
      <c r="E1" s="48"/>
      <c r="G1" s="153" t="s">
        <v>225</v>
      </c>
    </row>
    <row r="2" ht="20.1" customHeight="1" spans="1:7">
      <c r="A2" s="50" t="s">
        <v>226</v>
      </c>
      <c r="B2" s="50"/>
      <c r="C2" s="50"/>
      <c r="D2" s="50"/>
      <c r="E2" s="50"/>
      <c r="F2" s="50"/>
      <c r="G2" s="50"/>
    </row>
    <row r="3" ht="20.1" customHeight="1" spans="1:7">
      <c r="A3" s="51" t="s">
        <v>2</v>
      </c>
      <c r="B3" s="48"/>
      <c r="C3" s="48"/>
      <c r="D3" s="48"/>
      <c r="E3" s="48"/>
      <c r="G3" s="153" t="s">
        <v>3</v>
      </c>
    </row>
    <row r="4" ht="20.1" customHeight="1" spans="1:7">
      <c r="A4" s="53" t="s">
        <v>4</v>
      </c>
      <c r="B4" s="154"/>
      <c r="C4" s="155" t="s">
        <v>227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228</v>
      </c>
      <c r="F5" s="159" t="s">
        <v>229</v>
      </c>
      <c r="G5" s="160" t="s">
        <v>230</v>
      </c>
    </row>
    <row r="6" s="1" customFormat="1" ht="20.1" customHeight="1" spans="1:7">
      <c r="A6" s="161" t="s">
        <v>231</v>
      </c>
      <c r="B6" s="162">
        <f>B7+B8</f>
        <v>57649883</v>
      </c>
      <c r="C6" s="163" t="s">
        <v>232</v>
      </c>
      <c r="D6" s="164">
        <v>57649883</v>
      </c>
      <c r="E6" s="165">
        <f>SUM(E7:E25)</f>
        <v>57429883</v>
      </c>
      <c r="F6" s="165">
        <v>220000</v>
      </c>
      <c r="G6" s="15"/>
    </row>
    <row r="7" s="1" customFormat="1" ht="20.1" customHeight="1" spans="1:9">
      <c r="A7" s="161" t="s">
        <v>233</v>
      </c>
      <c r="B7" s="145">
        <f>10572+57419311</f>
        <v>57429883</v>
      </c>
      <c r="C7" s="163" t="s">
        <v>9</v>
      </c>
      <c r="D7" s="164">
        <v>29650545</v>
      </c>
      <c r="E7" s="164">
        <v>29650545</v>
      </c>
      <c r="F7" s="166">
        <v>0</v>
      </c>
      <c r="G7" s="15"/>
      <c r="H7" s="57"/>
      <c r="I7" s="57"/>
    </row>
    <row r="8" s="1" customFormat="1" ht="20.1" customHeight="1" spans="1:9">
      <c r="A8" s="161" t="s">
        <v>234</v>
      </c>
      <c r="B8" s="167">
        <v>220000</v>
      </c>
      <c r="C8" s="163" t="s">
        <v>11</v>
      </c>
      <c r="D8" s="166">
        <v>80000</v>
      </c>
      <c r="E8" s="168">
        <v>80000</v>
      </c>
      <c r="F8" s="166">
        <v>0</v>
      </c>
      <c r="G8" s="15"/>
      <c r="H8" s="57"/>
      <c r="I8" s="57"/>
    </row>
    <row r="9" s="1" customFormat="1" ht="20.1" customHeight="1" spans="1:9">
      <c r="A9" s="161" t="s">
        <v>235</v>
      </c>
      <c r="B9" s="169"/>
      <c r="C9" s="163" t="s">
        <v>13</v>
      </c>
      <c r="D9" s="166">
        <v>1630000</v>
      </c>
      <c r="E9" s="168">
        <v>1630000</v>
      </c>
      <c r="F9" s="166">
        <v>0</v>
      </c>
      <c r="G9" s="15"/>
      <c r="H9" s="57"/>
      <c r="I9" s="57"/>
    </row>
    <row r="10" s="1" customFormat="1" ht="20.1" customHeight="1" spans="1:8">
      <c r="A10" s="161"/>
      <c r="B10" s="169"/>
      <c r="C10" s="170" t="s">
        <v>15</v>
      </c>
      <c r="D10" s="166">
        <v>600000</v>
      </c>
      <c r="E10" s="168">
        <v>600000</v>
      </c>
      <c r="F10" s="166">
        <v>0</v>
      </c>
      <c r="G10" s="15"/>
      <c r="H10" s="57"/>
    </row>
    <row r="11" s="1" customFormat="1" ht="20.1" customHeight="1" spans="1:8">
      <c r="A11" s="161"/>
      <c r="B11" s="169"/>
      <c r="C11" s="170" t="s">
        <v>17</v>
      </c>
      <c r="D11" s="166">
        <v>180000</v>
      </c>
      <c r="E11" s="168">
        <v>180000</v>
      </c>
      <c r="F11" s="166">
        <v>0</v>
      </c>
      <c r="G11" s="15"/>
      <c r="H11" s="57"/>
    </row>
    <row r="12" s="1" customFormat="1" ht="20.1" customHeight="1" spans="1:9">
      <c r="A12" s="161" t="s">
        <v>236</v>
      </c>
      <c r="B12" s="171"/>
      <c r="C12" s="170" t="s">
        <v>18</v>
      </c>
      <c r="D12" s="166">
        <v>930000</v>
      </c>
      <c r="E12" s="168">
        <v>930000</v>
      </c>
      <c r="F12" s="166">
        <v>0</v>
      </c>
      <c r="G12" s="15"/>
      <c r="H12" s="57"/>
      <c r="I12" s="57"/>
    </row>
    <row r="13" s="1" customFormat="1" ht="20.1" customHeight="1" spans="1:9">
      <c r="A13" s="161" t="s">
        <v>233</v>
      </c>
      <c r="B13" s="171"/>
      <c r="C13" s="170" t="s">
        <v>19</v>
      </c>
      <c r="D13" s="166">
        <v>2039338</v>
      </c>
      <c r="E13" s="168">
        <v>1819338</v>
      </c>
      <c r="F13" s="166">
        <v>220000</v>
      </c>
      <c r="G13" s="15"/>
      <c r="H13" s="57"/>
      <c r="I13" s="57"/>
    </row>
    <row r="14" s="1" customFormat="1" ht="20.1" customHeight="1" spans="1:9">
      <c r="A14" s="161" t="s">
        <v>234</v>
      </c>
      <c r="B14" s="171"/>
      <c r="C14" s="170" t="s">
        <v>20</v>
      </c>
      <c r="D14" s="166">
        <v>480000</v>
      </c>
      <c r="E14" s="168">
        <v>480000</v>
      </c>
      <c r="F14" s="166">
        <v>0</v>
      </c>
      <c r="G14" s="15"/>
      <c r="H14" s="57"/>
      <c r="I14" s="57"/>
    </row>
    <row r="15" s="1" customFormat="1" ht="20.1" customHeight="1" spans="1:9">
      <c r="A15" s="172" t="s">
        <v>235</v>
      </c>
      <c r="B15" s="171"/>
      <c r="C15" s="170" t="s">
        <v>21</v>
      </c>
      <c r="D15" s="166">
        <v>0</v>
      </c>
      <c r="E15" s="168">
        <v>0</v>
      </c>
      <c r="F15" s="166">
        <v>0</v>
      </c>
      <c r="G15" s="15"/>
      <c r="H15" s="57"/>
      <c r="I15" s="57"/>
    </row>
    <row r="16" s="1" customFormat="1" ht="20.1" customHeight="1" spans="1:9">
      <c r="A16" s="161"/>
      <c r="B16" s="171"/>
      <c r="C16" s="170" t="s">
        <v>22</v>
      </c>
      <c r="D16" s="166">
        <v>16480000</v>
      </c>
      <c r="E16" s="168">
        <v>16480000</v>
      </c>
      <c r="F16" s="166">
        <v>0</v>
      </c>
      <c r="G16" s="15"/>
      <c r="H16" s="57"/>
      <c r="I16" s="57"/>
    </row>
    <row r="17" s="1" customFormat="1" ht="20.1" customHeight="1" spans="1:8">
      <c r="A17" s="161"/>
      <c r="B17" s="171"/>
      <c r="C17" s="170" t="s">
        <v>23</v>
      </c>
      <c r="D17" s="166">
        <v>5150000</v>
      </c>
      <c r="E17" s="168">
        <v>5150000</v>
      </c>
      <c r="F17" s="166">
        <v>0</v>
      </c>
      <c r="G17" s="15"/>
      <c r="H17" s="57"/>
    </row>
    <row r="18" s="1" customFormat="1" ht="20.1" customHeight="1" spans="1:9">
      <c r="A18" s="161"/>
      <c r="B18" s="171"/>
      <c r="C18" s="170" t="s">
        <v>24</v>
      </c>
      <c r="D18" s="166">
        <v>0</v>
      </c>
      <c r="E18" s="168">
        <v>0</v>
      </c>
      <c r="F18" s="166">
        <v>0</v>
      </c>
      <c r="G18" s="15"/>
      <c r="H18" s="57"/>
      <c r="I18" s="57"/>
    </row>
    <row r="19" s="1" customFormat="1" ht="20.1" customHeight="1" spans="1:8">
      <c r="A19" s="161"/>
      <c r="B19" s="171"/>
      <c r="C19" s="170" t="s">
        <v>25</v>
      </c>
      <c r="D19" s="166">
        <v>0</v>
      </c>
      <c r="E19" s="168">
        <v>0</v>
      </c>
      <c r="F19" s="166">
        <v>0</v>
      </c>
      <c r="G19" s="15"/>
      <c r="H19" s="57"/>
    </row>
    <row r="20" s="1" customFormat="1" ht="20.1" customHeight="1" spans="1:8">
      <c r="A20" s="161"/>
      <c r="B20" s="171"/>
      <c r="C20" s="170" t="s">
        <v>26</v>
      </c>
      <c r="D20" s="166">
        <v>0</v>
      </c>
      <c r="E20" s="168">
        <v>0</v>
      </c>
      <c r="F20" s="166">
        <v>0</v>
      </c>
      <c r="G20" s="15"/>
      <c r="H20" s="57"/>
    </row>
    <row r="21" s="1" customFormat="1" ht="20.1" customHeight="1" spans="1:7">
      <c r="A21" s="161"/>
      <c r="B21" s="171"/>
      <c r="C21" s="170" t="s">
        <v>27</v>
      </c>
      <c r="D21" s="166">
        <v>0</v>
      </c>
      <c r="E21" s="168">
        <v>0</v>
      </c>
      <c r="F21" s="166">
        <v>0</v>
      </c>
      <c r="G21" s="15"/>
    </row>
    <row r="22" s="1" customFormat="1" ht="20.1" customHeight="1" spans="1:7">
      <c r="A22" s="161"/>
      <c r="B22" s="171"/>
      <c r="C22" s="170" t="s">
        <v>28</v>
      </c>
      <c r="D22" s="166">
        <v>0</v>
      </c>
      <c r="E22" s="168">
        <v>0</v>
      </c>
      <c r="F22" s="166">
        <v>0</v>
      </c>
      <c r="G22" s="15"/>
    </row>
    <row r="23" s="1" customFormat="1" ht="20.1" customHeight="1" spans="1:7">
      <c r="A23" s="161"/>
      <c r="B23" s="171"/>
      <c r="C23" s="170" t="s">
        <v>29</v>
      </c>
      <c r="D23" s="166">
        <v>0</v>
      </c>
      <c r="E23" s="168">
        <v>0</v>
      </c>
      <c r="F23" s="166">
        <v>0</v>
      </c>
      <c r="G23" s="15"/>
    </row>
    <row r="24" s="1" customFormat="1" ht="20.1" customHeight="1" spans="1:7">
      <c r="A24" s="161"/>
      <c r="B24" s="171"/>
      <c r="C24" s="170" t="s">
        <v>30</v>
      </c>
      <c r="D24" s="166">
        <v>0</v>
      </c>
      <c r="E24" s="168">
        <v>0</v>
      </c>
      <c r="F24" s="166">
        <v>0</v>
      </c>
      <c r="G24" s="15"/>
    </row>
    <row r="25" s="1" customFormat="1" ht="20.1" customHeight="1" spans="1:7">
      <c r="A25" s="161"/>
      <c r="B25" s="171"/>
      <c r="C25" s="170" t="s">
        <v>31</v>
      </c>
      <c r="D25" s="166">
        <v>430000</v>
      </c>
      <c r="E25" s="168">
        <v>430000</v>
      </c>
      <c r="F25" s="166">
        <v>0</v>
      </c>
      <c r="G25" s="15"/>
    </row>
    <row r="26" s="1" customFormat="1" ht="20.1" customHeight="1" spans="1:7">
      <c r="A26" s="161"/>
      <c r="B26" s="171"/>
      <c r="C26" s="170" t="s">
        <v>33</v>
      </c>
      <c r="D26" s="166">
        <v>0</v>
      </c>
      <c r="E26" s="168">
        <v>0</v>
      </c>
      <c r="F26" s="166">
        <v>0</v>
      </c>
      <c r="G26" s="15"/>
    </row>
    <row r="27" s="1" customFormat="1" ht="20.1" customHeight="1" spans="1:7">
      <c r="A27" s="161"/>
      <c r="B27" s="171"/>
      <c r="C27" s="170" t="s">
        <v>37</v>
      </c>
      <c r="D27" s="166">
        <v>0</v>
      </c>
      <c r="E27" s="173"/>
      <c r="F27" s="174"/>
      <c r="G27" s="15"/>
    </row>
    <row r="28" s="1" customFormat="1" ht="20.1" customHeight="1" spans="1:8">
      <c r="A28" s="175" t="s">
        <v>38</v>
      </c>
      <c r="B28" s="115">
        <v>57649883</v>
      </c>
      <c r="C28" s="176" t="s">
        <v>39</v>
      </c>
      <c r="D28" s="164">
        <v>57649883</v>
      </c>
      <c r="E28" s="165">
        <v>57429883</v>
      </c>
      <c r="F28" s="165">
        <v>220000</v>
      </c>
      <c r="G28" s="15"/>
      <c r="H28" s="57"/>
    </row>
    <row r="29" ht="9.75" customHeight="1" spans="2:8">
      <c r="B29" s="57"/>
      <c r="D29" s="57"/>
      <c r="E29" s="57"/>
      <c r="F29" s="57"/>
      <c r="G29" s="57"/>
      <c r="H29" s="57"/>
    </row>
    <row r="30" ht="9.75" customHeight="1" spans="2:7">
      <c r="B30" s="57"/>
      <c r="C30" s="57"/>
      <c r="D30" s="57"/>
      <c r="E30" s="57"/>
      <c r="F30" s="57"/>
      <c r="G30" s="57"/>
    </row>
    <row r="31" ht="9.75" customHeight="1" spans="3:6">
      <c r="C31" s="57"/>
      <c r="E31" s="57"/>
      <c r="F31" s="57"/>
    </row>
    <row r="32" ht="9.75" customHeight="1" spans="3:6">
      <c r="C32" s="57"/>
      <c r="E32" s="57"/>
      <c r="F32" s="57"/>
    </row>
    <row r="33" ht="9.75" customHeight="1" spans="3:6">
      <c r="C33" s="57"/>
      <c r="D33" s="57"/>
      <c r="F33" s="57"/>
    </row>
    <row r="34" ht="9.75" customHeight="1" spans="4:6">
      <c r="D34" s="57"/>
      <c r="E34" s="57"/>
      <c r="F34" s="57"/>
    </row>
    <row r="35" ht="9.75" customHeight="1" spans="2:5">
      <c r="B35" s="57"/>
      <c r="D35" s="57"/>
      <c r="E35" s="57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showGridLines="0" showZeros="0" workbookViewId="0">
      <selection activeCell="D7" sqref="D7:I7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ht="20.1" customHeight="1" spans="12:12">
      <c r="L1" s="146" t="s">
        <v>237</v>
      </c>
    </row>
    <row r="2" ht="20.1" customHeight="1" spans="1:13">
      <c r="A2" s="130" t="s">
        <v>238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47"/>
    </row>
    <row r="3" ht="20.1" customHeight="1" spans="1:13">
      <c r="A3" s="131" t="s">
        <v>2</v>
      </c>
      <c r="B3" s="132"/>
      <c r="C3" s="132" t="s">
        <v>239</v>
      </c>
      <c r="D3" s="132"/>
      <c r="E3" s="133"/>
      <c r="F3" s="133"/>
      <c r="G3" s="133"/>
      <c r="H3" s="133"/>
      <c r="I3" s="133"/>
      <c r="J3" s="133"/>
      <c r="K3" s="148" t="s">
        <v>3</v>
      </c>
      <c r="L3" s="148"/>
      <c r="M3" s="149"/>
    </row>
    <row r="4" ht="19.5" customHeight="1" spans="1:13">
      <c r="A4" s="134" t="s">
        <v>240</v>
      </c>
      <c r="B4" s="135" t="s">
        <v>241</v>
      </c>
      <c r="C4" s="136" t="s">
        <v>242</v>
      </c>
      <c r="D4" s="136" t="s">
        <v>90</v>
      </c>
      <c r="E4" s="137" t="s">
        <v>91</v>
      </c>
      <c r="F4" s="137"/>
      <c r="G4" s="137"/>
      <c r="H4" s="137"/>
      <c r="I4" s="137" t="s">
        <v>92</v>
      </c>
      <c r="J4" s="137" t="s">
        <v>93</v>
      </c>
      <c r="K4" s="134" t="s">
        <v>94</v>
      </c>
      <c r="L4" s="134" t="s">
        <v>95</v>
      </c>
      <c r="M4" s="150"/>
    </row>
    <row r="5" ht="31.5" customHeight="1" spans="1:13">
      <c r="A5" s="137"/>
      <c r="B5" s="110"/>
      <c r="C5" s="138"/>
      <c r="D5" s="138"/>
      <c r="E5" s="137" t="s">
        <v>243</v>
      </c>
      <c r="F5" s="137" t="s">
        <v>244</v>
      </c>
      <c r="G5" s="137" t="s">
        <v>245</v>
      </c>
      <c r="H5" s="137" t="s">
        <v>246</v>
      </c>
      <c r="I5" s="137"/>
      <c r="J5" s="137"/>
      <c r="K5" s="137"/>
      <c r="L5" s="137"/>
      <c r="M5" s="150"/>
    </row>
    <row r="6" ht="20.1" customHeight="1" spans="1:13">
      <c r="A6" s="139" t="s">
        <v>247</v>
      </c>
      <c r="B6" s="139" t="s">
        <v>247</v>
      </c>
      <c r="C6" s="139" t="s">
        <v>248</v>
      </c>
      <c r="D6" s="140" t="s">
        <v>249</v>
      </c>
      <c r="E6" s="141" t="s">
        <v>250</v>
      </c>
      <c r="F6" s="140" t="s">
        <v>251</v>
      </c>
      <c r="G6" s="140" t="s">
        <v>252</v>
      </c>
      <c r="H6" s="140" t="s">
        <v>253</v>
      </c>
      <c r="I6" s="140" t="s">
        <v>254</v>
      </c>
      <c r="J6" s="140" t="s">
        <v>255</v>
      </c>
      <c r="K6" s="140" t="s">
        <v>256</v>
      </c>
      <c r="L6" s="140" t="s">
        <v>257</v>
      </c>
      <c r="M6" s="151"/>
    </row>
    <row r="7" s="1" customFormat="1" ht="20.1" customHeight="1" spans="1:13">
      <c r="A7" s="142"/>
      <c r="B7" s="143"/>
      <c r="C7" s="144" t="s">
        <v>57</v>
      </c>
      <c r="D7" s="145">
        <v>57429883</v>
      </c>
      <c r="E7" s="145">
        <f>F7+G7+H7</f>
        <v>16847747</v>
      </c>
      <c r="F7" s="145">
        <f t="shared" ref="F7:F11" si="0">10572+11829701</f>
        <v>11840273</v>
      </c>
      <c r="G7" s="145">
        <v>4538136</v>
      </c>
      <c r="H7" s="145">
        <v>469338</v>
      </c>
      <c r="I7" s="145">
        <f>10572+40582136</f>
        <v>40592708</v>
      </c>
      <c r="J7" s="145">
        <v>0</v>
      </c>
      <c r="K7" s="145">
        <v>0</v>
      </c>
      <c r="L7" s="19">
        <v>0</v>
      </c>
      <c r="M7" s="62"/>
    </row>
    <row r="8" ht="20.1" customHeight="1" spans="1:14">
      <c r="A8" s="142" t="s">
        <v>258</v>
      </c>
      <c r="B8" s="143"/>
      <c r="C8" s="144" t="s">
        <v>259</v>
      </c>
      <c r="D8" s="145">
        <v>57429883</v>
      </c>
      <c r="E8" s="145">
        <f>F8+G8+H8</f>
        <v>16847747</v>
      </c>
      <c r="F8" s="145">
        <f t="shared" si="0"/>
        <v>11840273</v>
      </c>
      <c r="G8" s="145">
        <v>4538136</v>
      </c>
      <c r="H8" s="145">
        <v>469338</v>
      </c>
      <c r="I8" s="145">
        <f>10572+40582136</f>
        <v>40592708</v>
      </c>
      <c r="J8" s="145">
        <v>0</v>
      </c>
      <c r="K8" s="145">
        <v>0</v>
      </c>
      <c r="L8" s="19">
        <v>0</v>
      </c>
      <c r="M8" s="57"/>
      <c r="N8" s="57"/>
    </row>
    <row r="9" ht="20.1" customHeight="1" spans="1:16">
      <c r="A9" s="142" t="s">
        <v>260</v>
      </c>
      <c r="B9" s="143" t="s">
        <v>261</v>
      </c>
      <c r="C9" s="144" t="s">
        <v>262</v>
      </c>
      <c r="D9" s="145">
        <v>100000</v>
      </c>
      <c r="E9" s="145">
        <f>F9+G9+H9</f>
        <v>0</v>
      </c>
      <c r="F9" s="145">
        <v>0</v>
      </c>
      <c r="G9" s="145">
        <v>0</v>
      </c>
      <c r="H9" s="145">
        <v>0</v>
      </c>
      <c r="I9" s="145">
        <v>100000</v>
      </c>
      <c r="J9" s="145">
        <v>0</v>
      </c>
      <c r="K9" s="145">
        <v>0</v>
      </c>
      <c r="L9" s="19">
        <v>0</v>
      </c>
      <c r="N9" s="57"/>
      <c r="P9" s="152" t="s">
        <v>263</v>
      </c>
    </row>
    <row r="10" ht="20.1" customHeight="1" spans="1:16">
      <c r="A10" s="142" t="s">
        <v>260</v>
      </c>
      <c r="B10" s="143" t="s">
        <v>264</v>
      </c>
      <c r="C10" s="144" t="s">
        <v>265</v>
      </c>
      <c r="D10" s="145">
        <v>100000</v>
      </c>
      <c r="E10" s="145">
        <f>F10+G10+H10</f>
        <v>0</v>
      </c>
      <c r="F10" s="145">
        <v>0</v>
      </c>
      <c r="G10" s="145">
        <v>0</v>
      </c>
      <c r="H10" s="145">
        <v>0</v>
      </c>
      <c r="I10" s="145">
        <v>100000</v>
      </c>
      <c r="J10" s="145">
        <v>0</v>
      </c>
      <c r="K10" s="145">
        <v>0</v>
      </c>
      <c r="L10" s="19">
        <v>0</v>
      </c>
      <c r="N10" s="57"/>
      <c r="P10" s="152" t="s">
        <v>266</v>
      </c>
    </row>
    <row r="11" ht="20.1" customHeight="1" spans="1:16">
      <c r="A11" s="142" t="s">
        <v>260</v>
      </c>
      <c r="B11" s="143" t="s">
        <v>267</v>
      </c>
      <c r="C11" s="144" t="s">
        <v>268</v>
      </c>
      <c r="D11" s="145">
        <f>E11+I11</f>
        <v>21982981</v>
      </c>
      <c r="E11" s="145">
        <f>F11+G11+H11</f>
        <v>11840273</v>
      </c>
      <c r="F11" s="145">
        <f t="shared" si="0"/>
        <v>11840273</v>
      </c>
      <c r="G11" s="145">
        <v>0</v>
      </c>
      <c r="H11" s="145">
        <v>0</v>
      </c>
      <c r="I11" s="145">
        <f>10572+10132136</f>
        <v>10142708</v>
      </c>
      <c r="J11" s="145">
        <v>0</v>
      </c>
      <c r="K11" s="145">
        <v>0</v>
      </c>
      <c r="L11" s="19">
        <v>0</v>
      </c>
      <c r="N11" s="57"/>
      <c r="P11" s="152" t="s">
        <v>269</v>
      </c>
    </row>
    <row r="12" ht="20.1" customHeight="1" spans="1:16">
      <c r="A12" s="142" t="s">
        <v>260</v>
      </c>
      <c r="B12" s="143" t="s">
        <v>270</v>
      </c>
      <c r="C12" s="144" t="s">
        <v>271</v>
      </c>
      <c r="D12" s="145">
        <v>520000</v>
      </c>
      <c r="E12" s="145">
        <v>0</v>
      </c>
      <c r="F12" s="145">
        <v>0</v>
      </c>
      <c r="G12" s="145">
        <v>0</v>
      </c>
      <c r="H12" s="145">
        <v>0</v>
      </c>
      <c r="I12" s="145">
        <v>520000</v>
      </c>
      <c r="J12" s="145">
        <v>0</v>
      </c>
      <c r="K12" s="145">
        <v>0</v>
      </c>
      <c r="L12" s="19">
        <v>0</v>
      </c>
      <c r="N12" s="57"/>
      <c r="P12" s="152" t="s">
        <v>272</v>
      </c>
    </row>
    <row r="13" ht="20.1" customHeight="1" spans="1:16">
      <c r="A13" s="142" t="s">
        <v>260</v>
      </c>
      <c r="B13" s="143" t="s">
        <v>273</v>
      </c>
      <c r="C13" s="144" t="s">
        <v>274</v>
      </c>
      <c r="D13" s="145">
        <v>4538136</v>
      </c>
      <c r="E13" s="145">
        <v>4538136</v>
      </c>
      <c r="F13" s="145">
        <v>0</v>
      </c>
      <c r="G13" s="145">
        <v>4538136</v>
      </c>
      <c r="H13" s="145">
        <v>0</v>
      </c>
      <c r="I13" s="145">
        <v>0</v>
      </c>
      <c r="J13" s="145">
        <v>0</v>
      </c>
      <c r="K13" s="145">
        <v>0</v>
      </c>
      <c r="L13" s="19">
        <v>0</v>
      </c>
      <c r="N13" s="57"/>
      <c r="P13" s="152" t="s">
        <v>275</v>
      </c>
    </row>
    <row r="14" ht="20.1" customHeight="1" spans="1:16">
      <c r="A14" s="142" t="s">
        <v>260</v>
      </c>
      <c r="B14" s="143" t="s">
        <v>276</v>
      </c>
      <c r="C14" s="144" t="s">
        <v>277</v>
      </c>
      <c r="D14" s="145">
        <v>300000</v>
      </c>
      <c r="E14" s="145">
        <v>0</v>
      </c>
      <c r="F14" s="145">
        <v>0</v>
      </c>
      <c r="G14" s="145">
        <v>0</v>
      </c>
      <c r="H14" s="145">
        <v>0</v>
      </c>
      <c r="I14" s="145">
        <v>300000</v>
      </c>
      <c r="J14" s="145">
        <v>0</v>
      </c>
      <c r="K14" s="145">
        <v>0</v>
      </c>
      <c r="L14" s="19">
        <v>0</v>
      </c>
      <c r="N14" s="57"/>
      <c r="P14" s="152" t="s">
        <v>278</v>
      </c>
    </row>
    <row r="15" ht="20.1" customHeight="1" spans="1:16">
      <c r="A15" s="142" t="s">
        <v>260</v>
      </c>
      <c r="B15" s="143" t="s">
        <v>279</v>
      </c>
      <c r="C15" s="144" t="s">
        <v>268</v>
      </c>
      <c r="D15" s="145">
        <v>200000</v>
      </c>
      <c r="E15" s="145">
        <v>0</v>
      </c>
      <c r="F15" s="145">
        <v>0</v>
      </c>
      <c r="G15" s="145">
        <v>0</v>
      </c>
      <c r="H15" s="145">
        <v>0</v>
      </c>
      <c r="I15" s="145">
        <v>200000</v>
      </c>
      <c r="J15" s="145">
        <v>0</v>
      </c>
      <c r="K15" s="145">
        <v>0</v>
      </c>
      <c r="L15" s="19">
        <v>0</v>
      </c>
      <c r="P15" s="152" t="s">
        <v>280</v>
      </c>
    </row>
    <row r="16" ht="20.1" customHeight="1" spans="1:16">
      <c r="A16" s="142" t="s">
        <v>260</v>
      </c>
      <c r="B16" s="143" t="s">
        <v>281</v>
      </c>
      <c r="C16" s="144" t="s">
        <v>268</v>
      </c>
      <c r="D16" s="145">
        <v>180000</v>
      </c>
      <c r="E16" s="145">
        <v>0</v>
      </c>
      <c r="F16" s="145">
        <v>0</v>
      </c>
      <c r="G16" s="145">
        <v>0</v>
      </c>
      <c r="H16" s="145">
        <v>0</v>
      </c>
      <c r="I16" s="145">
        <v>180000</v>
      </c>
      <c r="J16" s="145">
        <v>0</v>
      </c>
      <c r="K16" s="145">
        <v>0</v>
      </c>
      <c r="L16" s="19">
        <v>0</v>
      </c>
      <c r="P16" s="152" t="s">
        <v>282</v>
      </c>
    </row>
    <row r="17" ht="20.1" customHeight="1" spans="1:16">
      <c r="A17" s="142" t="s">
        <v>260</v>
      </c>
      <c r="B17" s="143" t="s">
        <v>283</v>
      </c>
      <c r="C17" s="144" t="s">
        <v>268</v>
      </c>
      <c r="D17" s="145">
        <v>1340000</v>
      </c>
      <c r="E17" s="145">
        <v>0</v>
      </c>
      <c r="F17" s="145">
        <v>0</v>
      </c>
      <c r="G17" s="145">
        <v>0</v>
      </c>
      <c r="H17" s="145">
        <v>0</v>
      </c>
      <c r="I17" s="145">
        <v>1340000</v>
      </c>
      <c r="J17" s="145">
        <v>0</v>
      </c>
      <c r="K17" s="145">
        <v>0</v>
      </c>
      <c r="L17" s="19">
        <v>0</v>
      </c>
      <c r="P17" s="152" t="s">
        <v>284</v>
      </c>
    </row>
    <row r="18" ht="20.1" customHeight="1" spans="1:16">
      <c r="A18" s="142" t="s">
        <v>260</v>
      </c>
      <c r="B18" s="143" t="s">
        <v>285</v>
      </c>
      <c r="C18" s="144" t="s">
        <v>286</v>
      </c>
      <c r="D18" s="145">
        <v>400000</v>
      </c>
      <c r="E18" s="145">
        <v>0</v>
      </c>
      <c r="F18" s="145">
        <v>0</v>
      </c>
      <c r="G18" s="145">
        <v>0</v>
      </c>
      <c r="H18" s="145">
        <v>0</v>
      </c>
      <c r="I18" s="145">
        <v>400000</v>
      </c>
      <c r="J18" s="145">
        <v>0</v>
      </c>
      <c r="K18" s="145">
        <v>0</v>
      </c>
      <c r="L18" s="19">
        <v>0</v>
      </c>
      <c r="P18" s="152" t="s">
        <v>287</v>
      </c>
    </row>
    <row r="19" ht="20.1" customHeight="1" spans="1:16">
      <c r="A19" s="142" t="s">
        <v>260</v>
      </c>
      <c r="B19" s="143" t="s">
        <v>288</v>
      </c>
      <c r="C19" s="144" t="s">
        <v>289</v>
      </c>
      <c r="D19" s="145">
        <v>80000</v>
      </c>
      <c r="E19" s="145">
        <v>0</v>
      </c>
      <c r="F19" s="145">
        <v>0</v>
      </c>
      <c r="G19" s="145">
        <v>0</v>
      </c>
      <c r="H19" s="145">
        <v>0</v>
      </c>
      <c r="I19" s="145">
        <v>80000</v>
      </c>
      <c r="J19" s="145">
        <v>0</v>
      </c>
      <c r="K19" s="145">
        <v>0</v>
      </c>
      <c r="L19" s="19">
        <v>0</v>
      </c>
      <c r="P19" s="152" t="s">
        <v>290</v>
      </c>
    </row>
    <row r="20" ht="20.1" customHeight="1" spans="1:16">
      <c r="A20" s="142" t="s">
        <v>260</v>
      </c>
      <c r="B20" s="143" t="s">
        <v>291</v>
      </c>
      <c r="C20" s="144" t="s">
        <v>292</v>
      </c>
      <c r="D20" s="145">
        <v>1530000</v>
      </c>
      <c r="E20" s="145">
        <v>0</v>
      </c>
      <c r="F20" s="145">
        <v>0</v>
      </c>
      <c r="G20" s="145">
        <v>0</v>
      </c>
      <c r="H20" s="145">
        <v>0</v>
      </c>
      <c r="I20" s="145">
        <v>1530000</v>
      </c>
      <c r="J20" s="145">
        <v>0</v>
      </c>
      <c r="K20" s="145">
        <v>0</v>
      </c>
      <c r="L20" s="19">
        <v>0</v>
      </c>
      <c r="P20" s="152" t="s">
        <v>293</v>
      </c>
    </row>
    <row r="21" ht="20.1" customHeight="1" spans="1:12">
      <c r="A21" s="142" t="s">
        <v>260</v>
      </c>
      <c r="B21" s="143" t="s">
        <v>294</v>
      </c>
      <c r="C21" s="144" t="s">
        <v>295</v>
      </c>
      <c r="D21" s="145">
        <v>100000</v>
      </c>
      <c r="E21" s="145">
        <v>0</v>
      </c>
      <c r="F21" s="145">
        <v>0</v>
      </c>
      <c r="G21" s="145">
        <v>0</v>
      </c>
      <c r="H21" s="145">
        <v>0</v>
      </c>
      <c r="I21" s="145">
        <v>100000</v>
      </c>
      <c r="J21" s="145">
        <v>0</v>
      </c>
      <c r="K21" s="145">
        <v>0</v>
      </c>
      <c r="L21" s="19">
        <v>0</v>
      </c>
    </row>
    <row r="22" ht="20.1" customHeight="1" spans="1:12">
      <c r="A22" s="142" t="s">
        <v>260</v>
      </c>
      <c r="B22" s="143" t="s">
        <v>296</v>
      </c>
      <c r="C22" s="144" t="s">
        <v>297</v>
      </c>
      <c r="D22" s="145">
        <v>600000</v>
      </c>
      <c r="E22" s="145">
        <v>0</v>
      </c>
      <c r="F22" s="145">
        <v>0</v>
      </c>
      <c r="G22" s="145">
        <v>0</v>
      </c>
      <c r="H22" s="145">
        <v>0</v>
      </c>
      <c r="I22" s="145">
        <v>600000</v>
      </c>
      <c r="J22" s="145">
        <v>0</v>
      </c>
      <c r="K22" s="145">
        <v>0</v>
      </c>
      <c r="L22" s="19">
        <v>0</v>
      </c>
    </row>
    <row r="23" ht="20.1" customHeight="1" spans="1:12">
      <c r="A23" s="142" t="s">
        <v>260</v>
      </c>
      <c r="B23" s="143" t="s">
        <v>298</v>
      </c>
      <c r="C23" s="144" t="s">
        <v>299</v>
      </c>
      <c r="D23" s="145">
        <v>180000</v>
      </c>
      <c r="E23" s="145">
        <v>0</v>
      </c>
      <c r="F23" s="145">
        <v>0</v>
      </c>
      <c r="G23" s="145">
        <v>0</v>
      </c>
      <c r="H23" s="145">
        <v>0</v>
      </c>
      <c r="I23" s="145">
        <v>180000</v>
      </c>
      <c r="J23" s="145">
        <v>0</v>
      </c>
      <c r="K23" s="145">
        <v>0</v>
      </c>
      <c r="L23" s="19">
        <v>0</v>
      </c>
    </row>
    <row r="24" ht="20.1" customHeight="1" spans="1:12">
      <c r="A24" s="142" t="s">
        <v>260</v>
      </c>
      <c r="B24" s="143" t="s">
        <v>300</v>
      </c>
      <c r="C24" s="144" t="s">
        <v>301</v>
      </c>
      <c r="D24" s="145">
        <v>850000</v>
      </c>
      <c r="E24" s="145">
        <v>0</v>
      </c>
      <c r="F24" s="145">
        <v>0</v>
      </c>
      <c r="G24" s="145">
        <v>0</v>
      </c>
      <c r="H24" s="145">
        <v>0</v>
      </c>
      <c r="I24" s="145">
        <v>850000</v>
      </c>
      <c r="J24" s="145">
        <v>0</v>
      </c>
      <c r="K24" s="145">
        <v>0</v>
      </c>
      <c r="L24" s="19">
        <v>0</v>
      </c>
    </row>
    <row r="25" ht="20.1" customHeight="1" spans="1:12">
      <c r="A25" s="142" t="s">
        <v>260</v>
      </c>
      <c r="B25" s="143" t="s">
        <v>302</v>
      </c>
      <c r="C25" s="144" t="s">
        <v>303</v>
      </c>
      <c r="D25" s="145">
        <v>80000</v>
      </c>
      <c r="E25" s="145">
        <v>0</v>
      </c>
      <c r="F25" s="145">
        <v>0</v>
      </c>
      <c r="G25" s="145">
        <v>0</v>
      </c>
      <c r="H25" s="145">
        <v>0</v>
      </c>
      <c r="I25" s="145">
        <v>80000</v>
      </c>
      <c r="J25" s="145">
        <v>0</v>
      </c>
      <c r="K25" s="145">
        <v>0</v>
      </c>
      <c r="L25" s="19">
        <v>0</v>
      </c>
    </row>
    <row r="26" ht="20.1" customHeight="1" spans="1:12">
      <c r="A26" s="142" t="s">
        <v>260</v>
      </c>
      <c r="B26" s="143" t="s">
        <v>304</v>
      </c>
      <c r="C26" s="144" t="s">
        <v>305</v>
      </c>
      <c r="D26" s="145">
        <v>180000</v>
      </c>
      <c r="E26" s="145">
        <v>0</v>
      </c>
      <c r="F26" s="145">
        <v>0</v>
      </c>
      <c r="G26" s="145">
        <v>0</v>
      </c>
      <c r="H26" s="145">
        <v>0</v>
      </c>
      <c r="I26" s="145">
        <v>180000</v>
      </c>
      <c r="J26" s="145">
        <v>0</v>
      </c>
      <c r="K26" s="145">
        <v>0</v>
      </c>
      <c r="L26" s="19">
        <v>0</v>
      </c>
    </row>
    <row r="27" ht="20.1" customHeight="1" spans="1:12">
      <c r="A27" s="142" t="s">
        <v>260</v>
      </c>
      <c r="B27" s="143" t="s">
        <v>306</v>
      </c>
      <c r="C27" s="144" t="s">
        <v>307</v>
      </c>
      <c r="D27" s="145">
        <v>469338</v>
      </c>
      <c r="E27" s="145">
        <v>469338</v>
      </c>
      <c r="F27" s="145">
        <v>0</v>
      </c>
      <c r="G27" s="145">
        <v>0</v>
      </c>
      <c r="H27" s="145">
        <v>469338</v>
      </c>
      <c r="I27" s="145">
        <v>0</v>
      </c>
      <c r="J27" s="145">
        <v>0</v>
      </c>
      <c r="K27" s="145">
        <v>0</v>
      </c>
      <c r="L27" s="19">
        <v>0</v>
      </c>
    </row>
    <row r="28" ht="20.1" customHeight="1" spans="1:12">
      <c r="A28" s="142" t="s">
        <v>260</v>
      </c>
      <c r="B28" s="143" t="s">
        <v>308</v>
      </c>
      <c r="C28" s="144" t="s">
        <v>309</v>
      </c>
      <c r="D28" s="145">
        <v>720000</v>
      </c>
      <c r="E28" s="145">
        <v>0</v>
      </c>
      <c r="F28" s="145">
        <v>0</v>
      </c>
      <c r="G28" s="145">
        <v>0</v>
      </c>
      <c r="H28" s="145">
        <v>0</v>
      </c>
      <c r="I28" s="145">
        <v>720000</v>
      </c>
      <c r="J28" s="145">
        <v>0</v>
      </c>
      <c r="K28" s="145">
        <v>0</v>
      </c>
      <c r="L28" s="19">
        <v>0</v>
      </c>
    </row>
    <row r="29" ht="20.1" customHeight="1" spans="1:12">
      <c r="A29" s="142" t="s">
        <v>260</v>
      </c>
      <c r="B29" s="143" t="s">
        <v>310</v>
      </c>
      <c r="C29" s="144" t="s">
        <v>311</v>
      </c>
      <c r="D29" s="145">
        <v>120000</v>
      </c>
      <c r="E29" s="145">
        <v>0</v>
      </c>
      <c r="F29" s="145">
        <v>0</v>
      </c>
      <c r="G29" s="145">
        <v>0</v>
      </c>
      <c r="H29" s="145">
        <v>0</v>
      </c>
      <c r="I29" s="145">
        <v>120000</v>
      </c>
      <c r="J29" s="145">
        <v>0</v>
      </c>
      <c r="K29" s="145">
        <v>0</v>
      </c>
      <c r="L29" s="19">
        <v>0</v>
      </c>
    </row>
    <row r="30" ht="20.1" customHeight="1" spans="1:12">
      <c r="A30" s="142" t="s">
        <v>260</v>
      </c>
      <c r="B30" s="143" t="s">
        <v>312</v>
      </c>
      <c r="C30" s="144" t="s">
        <v>313</v>
      </c>
      <c r="D30" s="145">
        <v>330000</v>
      </c>
      <c r="E30" s="145">
        <v>0</v>
      </c>
      <c r="F30" s="145">
        <v>0</v>
      </c>
      <c r="G30" s="145">
        <v>0</v>
      </c>
      <c r="H30" s="145">
        <v>0</v>
      </c>
      <c r="I30" s="145">
        <v>330000</v>
      </c>
      <c r="J30" s="145">
        <v>0</v>
      </c>
      <c r="K30" s="145">
        <v>0</v>
      </c>
      <c r="L30" s="19">
        <v>0</v>
      </c>
    </row>
    <row r="31" ht="20.1" customHeight="1" spans="1:12">
      <c r="A31" s="142" t="s">
        <v>260</v>
      </c>
      <c r="B31" s="143" t="s">
        <v>314</v>
      </c>
      <c r="C31" s="144" t="s">
        <v>315</v>
      </c>
      <c r="D31" s="145">
        <v>200000</v>
      </c>
      <c r="E31" s="145">
        <v>0</v>
      </c>
      <c r="F31" s="145">
        <v>0</v>
      </c>
      <c r="G31" s="145">
        <v>0</v>
      </c>
      <c r="H31" s="145">
        <v>0</v>
      </c>
      <c r="I31" s="145">
        <v>200000</v>
      </c>
      <c r="J31" s="145">
        <v>0</v>
      </c>
      <c r="K31" s="145">
        <v>0</v>
      </c>
      <c r="L31" s="19">
        <v>0</v>
      </c>
    </row>
    <row r="32" ht="20.1" customHeight="1" spans="1:12">
      <c r="A32" s="142" t="s">
        <v>260</v>
      </c>
      <c r="B32" s="143" t="s">
        <v>316</v>
      </c>
      <c r="C32" s="144" t="s">
        <v>198</v>
      </c>
      <c r="D32" s="145">
        <v>280000</v>
      </c>
      <c r="E32" s="145">
        <v>0</v>
      </c>
      <c r="F32" s="145">
        <v>0</v>
      </c>
      <c r="G32" s="145">
        <v>0</v>
      </c>
      <c r="H32" s="145">
        <v>0</v>
      </c>
      <c r="I32" s="145">
        <v>280000</v>
      </c>
      <c r="J32" s="145">
        <v>0</v>
      </c>
      <c r="K32" s="145">
        <v>0</v>
      </c>
      <c r="L32" s="19">
        <v>0</v>
      </c>
    </row>
    <row r="33" ht="20.1" customHeight="1" spans="1:12">
      <c r="A33" s="142" t="s">
        <v>260</v>
      </c>
      <c r="B33" s="143" t="s">
        <v>317</v>
      </c>
      <c r="C33" s="144" t="s">
        <v>318</v>
      </c>
      <c r="D33" s="145">
        <v>8480000</v>
      </c>
      <c r="E33" s="145">
        <v>0</v>
      </c>
      <c r="F33" s="145">
        <v>0</v>
      </c>
      <c r="G33" s="145">
        <v>0</v>
      </c>
      <c r="H33" s="145">
        <v>0</v>
      </c>
      <c r="I33" s="145">
        <v>8480000</v>
      </c>
      <c r="J33" s="145">
        <v>0</v>
      </c>
      <c r="K33" s="145">
        <v>0</v>
      </c>
      <c r="L33" s="19">
        <v>0</v>
      </c>
    </row>
    <row r="34" ht="20.1" customHeight="1" spans="1:12">
      <c r="A34" s="142" t="s">
        <v>260</v>
      </c>
      <c r="B34" s="143" t="s">
        <v>319</v>
      </c>
      <c r="C34" s="144" t="s">
        <v>320</v>
      </c>
      <c r="D34" s="145">
        <v>8000000</v>
      </c>
      <c r="E34" s="145">
        <v>0</v>
      </c>
      <c r="F34" s="145">
        <v>0</v>
      </c>
      <c r="G34" s="145">
        <v>0</v>
      </c>
      <c r="H34" s="145">
        <v>0</v>
      </c>
      <c r="I34" s="145">
        <v>8000000</v>
      </c>
      <c r="J34" s="145">
        <v>0</v>
      </c>
      <c r="K34" s="145">
        <v>0</v>
      </c>
      <c r="L34" s="19">
        <v>0</v>
      </c>
    </row>
    <row r="35" ht="20.1" customHeight="1" spans="1:12">
      <c r="A35" s="142" t="s">
        <v>260</v>
      </c>
      <c r="B35" s="143" t="s">
        <v>321</v>
      </c>
      <c r="C35" s="144" t="s">
        <v>322</v>
      </c>
      <c r="D35" s="145">
        <v>440000</v>
      </c>
      <c r="E35" s="145">
        <v>0</v>
      </c>
      <c r="F35" s="145">
        <v>0</v>
      </c>
      <c r="G35" s="145">
        <v>0</v>
      </c>
      <c r="H35" s="145">
        <v>0</v>
      </c>
      <c r="I35" s="145">
        <v>440000</v>
      </c>
      <c r="J35" s="145">
        <v>0</v>
      </c>
      <c r="K35" s="145">
        <v>0</v>
      </c>
      <c r="L35" s="19">
        <v>0</v>
      </c>
    </row>
    <row r="36" ht="20.1" customHeight="1" spans="1:12">
      <c r="A36" s="142" t="s">
        <v>260</v>
      </c>
      <c r="B36" s="143" t="s">
        <v>323</v>
      </c>
      <c r="C36" s="144" t="s">
        <v>324</v>
      </c>
      <c r="D36" s="145">
        <v>4710000</v>
      </c>
      <c r="E36" s="145">
        <v>0</v>
      </c>
      <c r="F36" s="145">
        <v>0</v>
      </c>
      <c r="G36" s="145">
        <v>0</v>
      </c>
      <c r="H36" s="145">
        <v>0</v>
      </c>
      <c r="I36" s="145">
        <v>4710000</v>
      </c>
      <c r="J36" s="145">
        <v>0</v>
      </c>
      <c r="K36" s="145">
        <v>0</v>
      </c>
      <c r="L36" s="19">
        <v>0</v>
      </c>
    </row>
    <row r="37" ht="20.1" customHeight="1" spans="1:12">
      <c r="A37" s="142" t="s">
        <v>260</v>
      </c>
      <c r="B37" s="143" t="s">
        <v>325</v>
      </c>
      <c r="C37" s="144" t="s">
        <v>326</v>
      </c>
      <c r="D37" s="145">
        <v>350000</v>
      </c>
      <c r="E37" s="145">
        <v>0</v>
      </c>
      <c r="F37" s="145">
        <v>0</v>
      </c>
      <c r="G37" s="145">
        <v>0</v>
      </c>
      <c r="H37" s="145">
        <v>0</v>
      </c>
      <c r="I37" s="145">
        <v>350000</v>
      </c>
      <c r="J37" s="145">
        <v>0</v>
      </c>
      <c r="K37" s="145">
        <v>0</v>
      </c>
      <c r="L37" s="19">
        <v>0</v>
      </c>
    </row>
    <row r="38" ht="20.1" customHeight="1" spans="1:12">
      <c r="A38" s="142" t="s">
        <v>260</v>
      </c>
      <c r="B38" s="143" t="s">
        <v>327</v>
      </c>
      <c r="C38" s="144" t="s">
        <v>328</v>
      </c>
      <c r="D38" s="145">
        <v>80000</v>
      </c>
      <c r="E38" s="145">
        <v>0</v>
      </c>
      <c r="F38" s="145">
        <v>0</v>
      </c>
      <c r="G38" s="145">
        <v>0</v>
      </c>
      <c r="H38" s="145">
        <v>0</v>
      </c>
      <c r="I38" s="145">
        <v>80000</v>
      </c>
      <c r="J38" s="145">
        <v>0</v>
      </c>
      <c r="K38" s="145">
        <v>0</v>
      </c>
      <c r="L38" s="19">
        <v>0</v>
      </c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C6" sqref="C6"/>
    </sheetView>
  </sheetViews>
  <sheetFormatPr defaultColWidth="9.125" defaultRowHeight="12.75" customHeight="1" outlineLevelCol="5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ht="20.1" customHeight="1" spans="1:6">
      <c r="A1" s="82"/>
      <c r="B1" s="3"/>
      <c r="C1" s="25" t="s">
        <v>329</v>
      </c>
      <c r="D1" s="28"/>
      <c r="F1" s="26"/>
    </row>
    <row r="2" ht="20.1" customHeight="1" spans="1:6">
      <c r="A2" s="106" t="s">
        <v>330</v>
      </c>
      <c r="B2" s="106"/>
      <c r="C2" s="106"/>
      <c r="D2" s="28"/>
      <c r="E2" s="26"/>
      <c r="F2" s="26"/>
    </row>
    <row r="3" ht="20.1" customHeight="1" spans="1:6">
      <c r="A3" s="107" t="s">
        <v>2</v>
      </c>
      <c r="B3" s="108"/>
      <c r="C3" s="109" t="s">
        <v>3</v>
      </c>
      <c r="D3" s="28"/>
      <c r="E3" s="26"/>
      <c r="F3" s="26"/>
    </row>
    <row r="4" ht="18.75" customHeight="1" spans="1:6">
      <c r="A4" s="66" t="s">
        <v>331</v>
      </c>
      <c r="B4" s="110" t="s">
        <v>332</v>
      </c>
      <c r="C4" s="110" t="s">
        <v>35</v>
      </c>
      <c r="D4" s="28"/>
      <c r="E4" s="28"/>
      <c r="F4" s="28"/>
    </row>
    <row r="5" ht="38.1" customHeight="1" spans="1:6">
      <c r="A5" s="111"/>
      <c r="B5" s="112"/>
      <c r="C5" s="112"/>
      <c r="D5" s="28"/>
      <c r="E5" s="26"/>
      <c r="F5" s="26"/>
    </row>
    <row r="6" s="1" customFormat="1" ht="19.5" customHeight="1" spans="1:3">
      <c r="A6" s="113" t="s">
        <v>57</v>
      </c>
      <c r="B6" s="114"/>
      <c r="C6" s="115">
        <f>900000+15937175+10572</f>
        <v>16847747</v>
      </c>
    </row>
    <row r="7" s="1" customFormat="1" ht="18" customHeight="1" spans="1:6">
      <c r="A7" s="116">
        <v>301</v>
      </c>
      <c r="B7" s="117" t="s">
        <v>244</v>
      </c>
      <c r="C7" s="118">
        <f>900000+10929701+10572</f>
        <v>11840273</v>
      </c>
      <c r="D7" s="28"/>
      <c r="E7" s="26"/>
      <c r="F7" s="26"/>
    </row>
    <row r="8" s="1" customFormat="1" ht="18" customHeight="1" spans="1:6">
      <c r="A8" s="119">
        <v>30101</v>
      </c>
      <c r="B8" s="120" t="s">
        <v>333</v>
      </c>
      <c r="C8" s="121">
        <v>1905996</v>
      </c>
      <c r="D8" s="28"/>
      <c r="E8" s="26"/>
      <c r="F8" s="26"/>
    </row>
    <row r="9" s="1" customFormat="1" ht="18" customHeight="1" spans="1:6">
      <c r="A9" s="119">
        <v>30102</v>
      </c>
      <c r="B9" s="120" t="s">
        <v>334</v>
      </c>
      <c r="C9" s="121">
        <v>1811736</v>
      </c>
      <c r="D9" s="28"/>
      <c r="E9" s="26"/>
      <c r="F9" s="26"/>
    </row>
    <row r="10" s="1" customFormat="1" ht="18" customHeight="1" spans="1:6">
      <c r="A10" s="119">
        <v>30103</v>
      </c>
      <c r="B10" s="120" t="s">
        <v>335</v>
      </c>
      <c r="C10" s="121">
        <v>3518491</v>
      </c>
      <c r="D10" s="28"/>
      <c r="E10" s="26"/>
      <c r="F10" s="26"/>
    </row>
    <row r="11" s="1" customFormat="1" ht="18" customHeight="1" spans="1:6">
      <c r="A11" s="119">
        <v>30106</v>
      </c>
      <c r="B11" s="120" t="s">
        <v>336</v>
      </c>
      <c r="C11" s="121">
        <v>960000</v>
      </c>
      <c r="D11" s="28"/>
      <c r="E11" s="26"/>
      <c r="F11" s="26"/>
    </row>
    <row r="12" s="1" customFormat="1" ht="18" customHeight="1" spans="1:6">
      <c r="A12" s="119">
        <v>30107</v>
      </c>
      <c r="B12" s="120" t="s">
        <v>337</v>
      </c>
      <c r="C12" s="122">
        <v>0</v>
      </c>
      <c r="D12" s="28"/>
      <c r="E12" s="26"/>
      <c r="F12" s="26"/>
    </row>
    <row r="13" s="1" customFormat="1" ht="18" customHeight="1" spans="1:6">
      <c r="A13" s="119">
        <v>30108</v>
      </c>
      <c r="B13" s="120" t="s">
        <v>338</v>
      </c>
      <c r="C13" s="118">
        <v>761127</v>
      </c>
      <c r="D13" s="28"/>
      <c r="E13" s="26"/>
      <c r="F13" s="26"/>
    </row>
    <row r="14" s="1" customFormat="1" ht="18" customHeight="1" spans="1:6">
      <c r="A14" s="119">
        <v>30109</v>
      </c>
      <c r="B14" s="120" t="s">
        <v>339</v>
      </c>
      <c r="C14" s="122">
        <v>0</v>
      </c>
      <c r="D14" s="28"/>
      <c r="E14" s="26"/>
      <c r="F14" s="26"/>
    </row>
    <row r="15" s="1" customFormat="1" ht="18" customHeight="1" spans="1:6">
      <c r="A15" s="119">
        <v>30110</v>
      </c>
      <c r="B15" s="120" t="s">
        <v>340</v>
      </c>
      <c r="C15" s="118">
        <v>306818</v>
      </c>
      <c r="D15" s="28"/>
      <c r="E15" s="26"/>
      <c r="F15" s="26"/>
    </row>
    <row r="16" s="1" customFormat="1" ht="18" customHeight="1" spans="1:6">
      <c r="A16" s="119">
        <v>30111</v>
      </c>
      <c r="B16" s="120" t="s">
        <v>341</v>
      </c>
      <c r="C16" s="122">
        <v>268712</v>
      </c>
      <c r="D16" s="28"/>
      <c r="E16" s="26"/>
      <c r="F16" s="26"/>
    </row>
    <row r="17" s="1" customFormat="1" ht="18" customHeight="1" spans="1:6">
      <c r="A17" s="119">
        <v>30112</v>
      </c>
      <c r="B17" s="120" t="s">
        <v>342</v>
      </c>
      <c r="C17" s="118">
        <f>10572+33561</f>
        <v>44133</v>
      </c>
      <c r="D17" s="28"/>
      <c r="E17" s="26"/>
      <c r="F17" s="26"/>
    </row>
    <row r="18" s="1" customFormat="1" ht="18" customHeight="1" spans="1:6">
      <c r="A18" s="119">
        <v>30113</v>
      </c>
      <c r="B18" s="120" t="s">
        <v>343</v>
      </c>
      <c r="C18" s="121">
        <v>875618</v>
      </c>
      <c r="D18" s="28"/>
      <c r="E18" s="26"/>
      <c r="F18" s="26"/>
    </row>
    <row r="19" s="1" customFormat="1" ht="18" customHeight="1" spans="1:6">
      <c r="A19" s="119">
        <v>30114</v>
      </c>
      <c r="B19" s="120" t="s">
        <v>344</v>
      </c>
      <c r="C19" s="122">
        <v>309811</v>
      </c>
      <c r="D19" s="28"/>
      <c r="E19" s="26"/>
      <c r="F19" s="26"/>
    </row>
    <row r="20" s="1" customFormat="1" ht="18" customHeight="1" spans="1:6">
      <c r="A20" s="119">
        <v>30199</v>
      </c>
      <c r="B20" s="120" t="s">
        <v>345</v>
      </c>
      <c r="C20" s="118">
        <f>900000+177831</f>
        <v>1077831</v>
      </c>
      <c r="D20" s="28"/>
      <c r="E20" s="26"/>
      <c r="F20" s="26"/>
    </row>
    <row r="21" s="1" customFormat="1" ht="18" customHeight="1" spans="1:6">
      <c r="A21" s="123">
        <v>302</v>
      </c>
      <c r="B21" s="124" t="s">
        <v>245</v>
      </c>
      <c r="C21" s="121">
        <v>4538136</v>
      </c>
      <c r="D21" s="28"/>
      <c r="E21" s="26"/>
      <c r="F21" s="26"/>
    </row>
    <row r="22" s="1" customFormat="1" ht="18" customHeight="1" spans="1:6">
      <c r="A22" s="119">
        <v>30201</v>
      </c>
      <c r="B22" s="120" t="s">
        <v>346</v>
      </c>
      <c r="C22" s="121">
        <v>250000</v>
      </c>
      <c r="D22" s="28"/>
      <c r="E22" s="26"/>
      <c r="F22" s="26"/>
    </row>
    <row r="23" s="1" customFormat="1" ht="18" customHeight="1" spans="1:6">
      <c r="A23" s="119">
        <v>30202</v>
      </c>
      <c r="B23" s="120" t="s">
        <v>347</v>
      </c>
      <c r="C23" s="121">
        <v>450000</v>
      </c>
      <c r="D23" s="28"/>
      <c r="E23" s="26"/>
      <c r="F23" s="26"/>
    </row>
    <row r="24" s="1" customFormat="1" ht="18" customHeight="1" spans="1:6">
      <c r="A24" s="119">
        <v>30203</v>
      </c>
      <c r="B24" s="120" t="s">
        <v>348</v>
      </c>
      <c r="C24" s="121">
        <v>60000</v>
      </c>
      <c r="D24" s="28"/>
      <c r="E24" s="26"/>
      <c r="F24" s="26"/>
    </row>
    <row r="25" s="1" customFormat="1" ht="18" customHeight="1" spans="1:6">
      <c r="A25" s="119">
        <v>30204</v>
      </c>
      <c r="B25" s="120" t="s">
        <v>349</v>
      </c>
      <c r="C25" s="121">
        <v>0</v>
      </c>
      <c r="D25" s="28"/>
      <c r="E25" s="26"/>
      <c r="F25" s="26"/>
    </row>
    <row r="26" s="1" customFormat="1" ht="18" customHeight="1" spans="1:6">
      <c r="A26" s="119">
        <v>30205</v>
      </c>
      <c r="B26" s="120" t="s">
        <v>350</v>
      </c>
      <c r="C26" s="121">
        <v>12000</v>
      </c>
      <c r="D26" s="28"/>
      <c r="E26" s="26"/>
      <c r="F26" s="26"/>
    </row>
    <row r="27" s="1" customFormat="1" ht="18" customHeight="1" spans="1:6">
      <c r="A27" s="119">
        <v>30206</v>
      </c>
      <c r="B27" s="120" t="s">
        <v>351</v>
      </c>
      <c r="C27" s="121">
        <v>250000</v>
      </c>
      <c r="D27" s="28"/>
      <c r="E27" s="26"/>
      <c r="F27" s="26"/>
    </row>
    <row r="28" s="1" customFormat="1" ht="18" customHeight="1" spans="1:6">
      <c r="A28" s="119">
        <v>30207</v>
      </c>
      <c r="B28" s="120" t="s">
        <v>352</v>
      </c>
      <c r="C28" s="121">
        <v>50000</v>
      </c>
      <c r="D28" s="28"/>
      <c r="E28" s="26"/>
      <c r="F28" s="26"/>
    </row>
    <row r="29" s="1" customFormat="1" ht="18" customHeight="1" spans="1:6">
      <c r="A29" s="119">
        <v>30208</v>
      </c>
      <c r="B29" s="120" t="s">
        <v>353</v>
      </c>
      <c r="C29" s="121">
        <v>0</v>
      </c>
      <c r="D29" s="28"/>
      <c r="E29" s="26"/>
      <c r="F29" s="26"/>
    </row>
    <row r="30" s="1" customFormat="1" ht="18" customHeight="1" spans="1:6">
      <c r="A30" s="119">
        <v>30209</v>
      </c>
      <c r="B30" s="120" t="s">
        <v>354</v>
      </c>
      <c r="C30" s="121">
        <v>299000</v>
      </c>
      <c r="D30" s="28"/>
      <c r="E30" s="26"/>
      <c r="F30" s="26"/>
    </row>
    <row r="31" s="1" customFormat="1" ht="18" customHeight="1" spans="1:6">
      <c r="A31" s="119">
        <v>30211</v>
      </c>
      <c r="B31" s="120" t="s">
        <v>355</v>
      </c>
      <c r="C31" s="121">
        <v>0</v>
      </c>
      <c r="D31" s="28"/>
      <c r="E31" s="26"/>
      <c r="F31" s="26"/>
    </row>
    <row r="32" s="1" customFormat="1" ht="18" customHeight="1" spans="1:6">
      <c r="A32" s="119">
        <v>30212</v>
      </c>
      <c r="B32" s="125" t="s">
        <v>356</v>
      </c>
      <c r="C32" s="121">
        <v>0</v>
      </c>
      <c r="D32" s="28"/>
      <c r="E32" s="26"/>
      <c r="F32" s="26"/>
    </row>
    <row r="33" s="1" customFormat="1" ht="18" customHeight="1" spans="1:6">
      <c r="A33" s="119">
        <v>30213</v>
      </c>
      <c r="B33" s="120" t="s">
        <v>357</v>
      </c>
      <c r="C33" s="121">
        <v>250000</v>
      </c>
      <c r="D33" s="28"/>
      <c r="E33" s="26"/>
      <c r="F33" s="26"/>
    </row>
    <row r="34" s="1" customFormat="1" ht="18" customHeight="1" spans="1:6">
      <c r="A34" s="119">
        <v>30214</v>
      </c>
      <c r="B34" s="120" t="s">
        <v>358</v>
      </c>
      <c r="C34" s="122">
        <v>587136</v>
      </c>
      <c r="D34" s="28"/>
      <c r="E34" s="26"/>
      <c r="F34" s="26"/>
    </row>
    <row r="35" s="1" customFormat="1" ht="18" customHeight="1" spans="1:6">
      <c r="A35" s="119">
        <v>30215</v>
      </c>
      <c r="B35" s="120" t="s">
        <v>359</v>
      </c>
      <c r="C35" s="118">
        <v>20000</v>
      </c>
      <c r="D35" s="28"/>
      <c r="E35" s="26"/>
      <c r="F35" s="26"/>
    </row>
    <row r="36" s="1" customFormat="1" ht="18" customHeight="1" spans="1:6">
      <c r="A36" s="119">
        <v>30216</v>
      </c>
      <c r="B36" s="120" t="s">
        <v>360</v>
      </c>
      <c r="C36" s="121">
        <v>25000</v>
      </c>
      <c r="D36" s="28"/>
      <c r="E36" s="26"/>
      <c r="F36" s="26"/>
    </row>
    <row r="37" s="1" customFormat="1" ht="18" customHeight="1" spans="1:6">
      <c r="A37" s="119">
        <v>30217</v>
      </c>
      <c r="B37" s="120" t="s">
        <v>361</v>
      </c>
      <c r="C37" s="121">
        <v>225000</v>
      </c>
      <c r="D37" s="28"/>
      <c r="E37" s="26"/>
      <c r="F37" s="26"/>
    </row>
    <row r="38" s="1" customFormat="1" ht="18" customHeight="1" spans="1:6">
      <c r="A38" s="119">
        <v>30218</v>
      </c>
      <c r="B38" s="120" t="s">
        <v>362</v>
      </c>
      <c r="C38" s="121">
        <v>0</v>
      </c>
      <c r="D38" s="28"/>
      <c r="E38" s="26"/>
      <c r="F38" s="26"/>
    </row>
    <row r="39" s="1" customFormat="1" ht="18" customHeight="1" spans="1:6">
      <c r="A39" s="119">
        <v>30224</v>
      </c>
      <c r="B39" s="120" t="s">
        <v>363</v>
      </c>
      <c r="C39" s="121">
        <v>0</v>
      </c>
      <c r="D39" s="28"/>
      <c r="E39" s="26"/>
      <c r="F39" s="26"/>
    </row>
    <row r="40" s="1" customFormat="1" ht="18" customHeight="1" spans="1:6">
      <c r="A40" s="119">
        <v>30225</v>
      </c>
      <c r="B40" s="120" t="s">
        <v>364</v>
      </c>
      <c r="C40" s="121">
        <v>0</v>
      </c>
      <c r="D40" s="28"/>
      <c r="E40" s="26"/>
      <c r="F40" s="26"/>
    </row>
    <row r="41" s="1" customFormat="1" ht="18" customHeight="1" spans="1:6">
      <c r="A41" s="119">
        <v>30226</v>
      </c>
      <c r="B41" s="120" t="s">
        <v>365</v>
      </c>
      <c r="C41" s="121">
        <v>1000000</v>
      </c>
      <c r="D41" s="28"/>
      <c r="E41" s="26"/>
      <c r="F41" s="26"/>
    </row>
    <row r="42" s="1" customFormat="1" ht="18" customHeight="1" spans="1:6">
      <c r="A42" s="119">
        <v>30227</v>
      </c>
      <c r="B42" s="120" t="s">
        <v>366</v>
      </c>
      <c r="C42" s="121">
        <v>560000</v>
      </c>
      <c r="D42" s="28"/>
      <c r="E42" s="26"/>
      <c r="F42" s="26"/>
    </row>
    <row r="43" s="1" customFormat="1" ht="18" customHeight="1" spans="1:6">
      <c r="A43" s="119">
        <v>30228</v>
      </c>
      <c r="B43" s="120" t="s">
        <v>367</v>
      </c>
      <c r="C43" s="121">
        <v>320000</v>
      </c>
      <c r="D43" s="28"/>
      <c r="E43" s="26"/>
      <c r="F43" s="26"/>
    </row>
    <row r="44" s="1" customFormat="1" ht="18" customHeight="1" spans="1:6">
      <c r="A44" s="119">
        <v>30229</v>
      </c>
      <c r="B44" s="120" t="s">
        <v>368</v>
      </c>
      <c r="C44" s="121">
        <v>0</v>
      </c>
      <c r="D44" s="28"/>
      <c r="E44" s="26"/>
      <c r="F44" s="26"/>
    </row>
    <row r="45" s="1" customFormat="1" ht="18" customHeight="1" spans="1:6">
      <c r="A45" s="119">
        <v>30231</v>
      </c>
      <c r="B45" s="120" t="s">
        <v>369</v>
      </c>
      <c r="C45" s="121">
        <v>180000</v>
      </c>
      <c r="D45" s="28"/>
      <c r="E45" s="26"/>
      <c r="F45" s="26"/>
    </row>
    <row r="46" s="1" customFormat="1" ht="18" customHeight="1" spans="1:6">
      <c r="A46" s="119">
        <v>30239</v>
      </c>
      <c r="B46" s="120" t="s">
        <v>370</v>
      </c>
      <c r="C46" s="121">
        <v>0</v>
      </c>
      <c r="D46" s="28"/>
      <c r="E46" s="26"/>
      <c r="F46" s="26"/>
    </row>
    <row r="47" s="1" customFormat="1" ht="18" customHeight="1" spans="1:6">
      <c r="A47" s="119">
        <v>30240</v>
      </c>
      <c r="B47" s="120" t="s">
        <v>371</v>
      </c>
      <c r="C47" s="121">
        <v>0</v>
      </c>
      <c r="D47" s="28"/>
      <c r="E47" s="26"/>
      <c r="F47" s="26"/>
    </row>
    <row r="48" s="1" customFormat="1" ht="18" customHeight="1" spans="1:6">
      <c r="A48" s="119">
        <v>30299</v>
      </c>
      <c r="B48" s="120" t="s">
        <v>372</v>
      </c>
      <c r="C48" s="121">
        <v>0</v>
      </c>
      <c r="D48" s="28"/>
      <c r="E48" s="26"/>
      <c r="F48" s="26"/>
    </row>
    <row r="49" s="1" customFormat="1" ht="18" customHeight="1" spans="1:6">
      <c r="A49" s="123">
        <v>303</v>
      </c>
      <c r="B49" s="126" t="s">
        <v>246</v>
      </c>
      <c r="C49" s="121">
        <v>469338</v>
      </c>
      <c r="E49" s="28"/>
      <c r="F49" s="26"/>
    </row>
    <row r="50" s="1" customFormat="1" ht="18" customHeight="1" spans="1:6">
      <c r="A50" s="119">
        <v>30301</v>
      </c>
      <c r="B50" s="120" t="s">
        <v>373</v>
      </c>
      <c r="C50" s="121">
        <v>0</v>
      </c>
      <c r="D50" s="32"/>
      <c r="E50" s="28"/>
      <c r="F50" s="26"/>
    </row>
    <row r="51" s="1" customFormat="1" ht="18" customHeight="1" spans="1:6">
      <c r="A51" s="119">
        <v>30302</v>
      </c>
      <c r="B51" s="120" t="s">
        <v>374</v>
      </c>
      <c r="C51" s="121">
        <v>396013</v>
      </c>
      <c r="D51" s="28"/>
      <c r="E51" s="28"/>
      <c r="F51" s="26"/>
    </row>
    <row r="52" s="1" customFormat="1" ht="18" customHeight="1" spans="1:6">
      <c r="A52" s="119">
        <v>30303</v>
      </c>
      <c r="B52" s="120" t="s">
        <v>375</v>
      </c>
      <c r="C52" s="121">
        <v>0</v>
      </c>
      <c r="D52" s="28"/>
      <c r="E52" s="26"/>
      <c r="F52" s="26"/>
    </row>
    <row r="53" s="1" customFormat="1" ht="18" customHeight="1" spans="1:6">
      <c r="A53" s="119">
        <v>30304</v>
      </c>
      <c r="B53" s="120" t="s">
        <v>376</v>
      </c>
      <c r="C53" s="122">
        <v>0</v>
      </c>
      <c r="D53" s="28"/>
      <c r="E53" s="26"/>
      <c r="F53" s="26"/>
    </row>
    <row r="54" s="1" customFormat="1" ht="18" customHeight="1" spans="1:6">
      <c r="A54" s="119">
        <v>30305</v>
      </c>
      <c r="B54" s="120" t="s">
        <v>377</v>
      </c>
      <c r="C54" s="118">
        <v>17400</v>
      </c>
      <c r="D54" s="28"/>
      <c r="E54" s="26"/>
      <c r="F54" s="26"/>
    </row>
    <row r="55" s="1" customFormat="1" ht="18" customHeight="1" spans="1:6">
      <c r="A55" s="119">
        <v>30306</v>
      </c>
      <c r="B55" s="120" t="s">
        <v>378</v>
      </c>
      <c r="C55" s="122">
        <v>0</v>
      </c>
      <c r="D55" s="28"/>
      <c r="E55" s="26"/>
      <c r="F55" s="26"/>
    </row>
    <row r="56" s="1" customFormat="1" ht="18" customHeight="1" spans="1:6">
      <c r="A56" s="119">
        <v>30307</v>
      </c>
      <c r="B56" s="120" t="s">
        <v>379</v>
      </c>
      <c r="C56" s="118">
        <v>54005</v>
      </c>
      <c r="D56" s="28"/>
      <c r="E56" s="26"/>
      <c r="F56" s="26"/>
    </row>
    <row r="57" s="1" customFormat="1" ht="18" customHeight="1" spans="1:6">
      <c r="A57" s="119">
        <v>30308</v>
      </c>
      <c r="B57" s="120" t="s">
        <v>380</v>
      </c>
      <c r="C57" s="122">
        <v>0</v>
      </c>
      <c r="D57" s="28"/>
      <c r="E57" s="26"/>
      <c r="F57" s="26"/>
    </row>
    <row r="58" s="1" customFormat="1" ht="18" customHeight="1" spans="1:6">
      <c r="A58" s="119">
        <v>30309</v>
      </c>
      <c r="B58" s="120" t="s">
        <v>381</v>
      </c>
      <c r="C58" s="118">
        <v>1920</v>
      </c>
      <c r="D58" s="28"/>
      <c r="E58" s="26"/>
      <c r="F58" s="26"/>
    </row>
    <row r="59" s="1" customFormat="1" ht="18" customHeight="1" spans="1:6">
      <c r="A59" s="119">
        <v>30310</v>
      </c>
      <c r="B59" s="120" t="s">
        <v>382</v>
      </c>
      <c r="C59" s="121">
        <v>0</v>
      </c>
      <c r="D59" s="28"/>
      <c r="E59" s="26"/>
      <c r="F59" s="26"/>
    </row>
    <row r="60" s="1" customFormat="1" ht="18" customHeight="1" spans="1:6">
      <c r="A60" s="119">
        <v>30399</v>
      </c>
      <c r="B60" s="120" t="s">
        <v>383</v>
      </c>
      <c r="C60" s="122">
        <v>0</v>
      </c>
      <c r="D60" s="28"/>
      <c r="E60" s="26"/>
      <c r="F60" s="26"/>
    </row>
    <row r="61" ht="18" customHeight="1" spans="1:3">
      <c r="A61" s="123">
        <v>310</v>
      </c>
      <c r="B61" s="127" t="s">
        <v>384</v>
      </c>
      <c r="C61" s="128"/>
    </row>
    <row r="62" ht="18" customHeight="1" spans="1:3">
      <c r="A62" s="119">
        <v>31001</v>
      </c>
      <c r="B62" s="129" t="s">
        <v>385</v>
      </c>
      <c r="C62" s="122"/>
    </row>
    <row r="63" ht="18" customHeight="1" spans="1:3">
      <c r="A63" s="119">
        <v>31002</v>
      </c>
      <c r="B63" s="129" t="s">
        <v>386</v>
      </c>
      <c r="C63" s="122"/>
    </row>
    <row r="64" ht="18" customHeight="1" spans="1:3">
      <c r="A64" s="119">
        <v>31003</v>
      </c>
      <c r="B64" s="129" t="s">
        <v>387</v>
      </c>
      <c r="C64" s="122"/>
    </row>
    <row r="65" ht="18" customHeight="1" spans="1:3">
      <c r="A65" s="119">
        <v>31005</v>
      </c>
      <c r="B65" s="129" t="s">
        <v>388</v>
      </c>
      <c r="C65" s="122"/>
    </row>
    <row r="66" ht="18" customHeight="1" spans="1:3">
      <c r="A66" s="119">
        <v>31006</v>
      </c>
      <c r="B66" s="129" t="s">
        <v>389</v>
      </c>
      <c r="C66" s="122"/>
    </row>
    <row r="67" ht="18" customHeight="1" spans="1:3">
      <c r="A67" s="119">
        <v>31007</v>
      </c>
      <c r="B67" s="129" t="s">
        <v>390</v>
      </c>
      <c r="C67" s="122"/>
    </row>
    <row r="68" ht="18" customHeight="1" spans="1:3">
      <c r="A68" s="119">
        <v>31008</v>
      </c>
      <c r="B68" s="129" t="s">
        <v>391</v>
      </c>
      <c r="C68" s="122"/>
    </row>
    <row r="69" ht="18" customHeight="1" spans="1:3">
      <c r="A69" s="119">
        <v>31009</v>
      </c>
      <c r="B69" s="129" t="s">
        <v>392</v>
      </c>
      <c r="C69" s="122"/>
    </row>
    <row r="70" ht="18" customHeight="1" spans="1:3">
      <c r="A70" s="119">
        <v>31010</v>
      </c>
      <c r="B70" s="129" t="s">
        <v>393</v>
      </c>
      <c r="C70" s="122"/>
    </row>
    <row r="71" ht="18" customHeight="1" spans="1:3">
      <c r="A71" s="119">
        <v>31011</v>
      </c>
      <c r="B71" s="129" t="s">
        <v>394</v>
      </c>
      <c r="C71" s="122"/>
    </row>
    <row r="72" ht="18" customHeight="1" spans="1:3">
      <c r="A72" s="119">
        <v>31012</v>
      </c>
      <c r="B72" s="129" t="s">
        <v>395</v>
      </c>
      <c r="C72" s="122"/>
    </row>
    <row r="73" ht="18" customHeight="1" spans="1:3">
      <c r="A73" s="119">
        <v>31013</v>
      </c>
      <c r="B73" s="129" t="s">
        <v>396</v>
      </c>
      <c r="C73" s="122"/>
    </row>
    <row r="74" ht="18" customHeight="1" spans="1:3">
      <c r="A74" s="119">
        <v>31019</v>
      </c>
      <c r="B74" s="129" t="s">
        <v>397</v>
      </c>
      <c r="C74" s="122"/>
    </row>
    <row r="75" ht="18" customHeight="1" spans="1:3">
      <c r="A75" s="119">
        <v>31021</v>
      </c>
      <c r="B75" s="129" t="s">
        <v>398</v>
      </c>
      <c r="C75" s="122"/>
    </row>
    <row r="76" ht="18" customHeight="1" spans="1:3">
      <c r="A76" s="119">
        <v>31022</v>
      </c>
      <c r="B76" s="129" t="s">
        <v>399</v>
      </c>
      <c r="C76" s="122"/>
    </row>
    <row r="77" ht="18" customHeight="1" spans="1:3">
      <c r="A77" s="119">
        <v>31099</v>
      </c>
      <c r="B77" s="129" t="s">
        <v>400</v>
      </c>
      <c r="C77" s="12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6" sqref="C6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ht="20.1" customHeight="1" spans="1:9">
      <c r="A1" s="82"/>
      <c r="B1" s="3"/>
      <c r="C1" s="25" t="s">
        <v>401</v>
      </c>
      <c r="D1" s="28"/>
      <c r="E1" s="26"/>
      <c r="F1" s="26"/>
      <c r="G1" s="26"/>
      <c r="H1" s="26"/>
      <c r="I1" s="26"/>
    </row>
    <row r="2" ht="20.1" customHeight="1" spans="1:9">
      <c r="A2" s="83" t="s">
        <v>402</v>
      </c>
      <c r="B2" s="83"/>
      <c r="C2" s="83"/>
      <c r="D2" s="28"/>
      <c r="E2" s="26"/>
      <c r="F2" s="26"/>
      <c r="G2" s="26"/>
      <c r="H2" s="26"/>
      <c r="I2" s="26"/>
    </row>
    <row r="3" ht="20.1" customHeight="1" spans="1:9">
      <c r="A3" s="84" t="s">
        <v>2</v>
      </c>
      <c r="B3" s="85"/>
      <c r="C3" s="86" t="s">
        <v>3</v>
      </c>
      <c r="D3" s="28"/>
      <c r="E3" s="26"/>
      <c r="F3" s="26"/>
      <c r="G3" s="26"/>
      <c r="H3" s="26"/>
      <c r="I3" s="26"/>
    </row>
    <row r="4" ht="24.75" customHeight="1" spans="1:9">
      <c r="A4" s="87" t="s">
        <v>331</v>
      </c>
      <c r="B4" s="88" t="s">
        <v>332</v>
      </c>
      <c r="C4" s="89" t="s">
        <v>44</v>
      </c>
      <c r="D4" s="28"/>
      <c r="E4" s="28"/>
      <c r="F4" s="28"/>
      <c r="G4" s="28"/>
      <c r="H4" s="28"/>
      <c r="I4" s="28"/>
    </row>
    <row r="5" ht="36" customHeight="1" spans="1:9">
      <c r="A5" s="90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1">
        <f>900000+15937175+10572</f>
        <v>16847747</v>
      </c>
    </row>
    <row r="7" s="1" customFormat="1" ht="23.1" customHeight="1" spans="1:9">
      <c r="A7" s="92">
        <v>501</v>
      </c>
      <c r="B7" s="93" t="s">
        <v>403</v>
      </c>
      <c r="C7" s="94">
        <v>11840273</v>
      </c>
      <c r="D7" s="32"/>
      <c r="E7" s="28"/>
      <c r="F7" s="26"/>
      <c r="G7" s="26"/>
      <c r="H7" s="26"/>
      <c r="I7" s="26"/>
    </row>
    <row r="8" s="1" customFormat="1" ht="23.1" customHeight="1" spans="1:9">
      <c r="A8" s="95">
        <v>50101</v>
      </c>
      <c r="B8" s="96" t="s">
        <v>404</v>
      </c>
      <c r="C8" s="97">
        <v>7236223</v>
      </c>
      <c r="D8" s="28"/>
      <c r="E8" s="28"/>
      <c r="F8" s="26"/>
      <c r="G8" s="26"/>
      <c r="H8" s="26"/>
      <c r="I8" s="26"/>
    </row>
    <row r="9" s="1" customFormat="1" ht="23.1" customHeight="1" spans="1:9">
      <c r="A9" s="95">
        <v>50102</v>
      </c>
      <c r="B9" s="96" t="s">
        <v>405</v>
      </c>
      <c r="C9" s="98">
        <f>10572+1370218</f>
        <v>1380790</v>
      </c>
      <c r="D9" s="28"/>
      <c r="E9" s="26"/>
      <c r="F9" s="26"/>
      <c r="G9" s="26"/>
      <c r="H9" s="26"/>
      <c r="I9" s="26"/>
    </row>
    <row r="10" s="1" customFormat="1" ht="23.1" customHeight="1" spans="1:9">
      <c r="A10" s="95">
        <v>50103</v>
      </c>
      <c r="B10" s="96" t="s">
        <v>406</v>
      </c>
      <c r="C10" s="98">
        <v>875618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5">
        <v>50199</v>
      </c>
      <c r="B11" s="96" t="s">
        <v>345</v>
      </c>
      <c r="C11" s="98">
        <f>900000+1447642</f>
        <v>2347642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99">
        <v>502</v>
      </c>
      <c r="B12" s="100" t="s">
        <v>407</v>
      </c>
      <c r="C12" s="19">
        <v>4538136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5">
        <v>50201</v>
      </c>
      <c r="B13" s="96" t="s">
        <v>408</v>
      </c>
      <c r="C13" s="97">
        <v>2218136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5">
        <v>50202</v>
      </c>
      <c r="B14" s="96" t="s">
        <v>359</v>
      </c>
      <c r="C14" s="98">
        <v>20000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5">
        <v>50203</v>
      </c>
      <c r="B15" s="96" t="s">
        <v>360</v>
      </c>
      <c r="C15" s="98">
        <v>25000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5">
        <v>50204</v>
      </c>
      <c r="B16" s="96" t="s">
        <v>409</v>
      </c>
      <c r="C16" s="98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5">
        <v>50205</v>
      </c>
      <c r="B17" s="96" t="s">
        <v>366</v>
      </c>
      <c r="C17" s="98">
        <v>1620000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5">
        <v>50206</v>
      </c>
      <c r="B18" s="96" t="s">
        <v>361</v>
      </c>
      <c r="C18" s="98">
        <v>225000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5">
        <v>50207</v>
      </c>
      <c r="B19" s="101" t="s">
        <v>410</v>
      </c>
      <c r="C19" s="98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5">
        <v>50208</v>
      </c>
      <c r="B20" s="96" t="s">
        <v>369</v>
      </c>
      <c r="C20" s="98">
        <v>180000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5">
        <v>50209</v>
      </c>
      <c r="B21" s="96" t="s">
        <v>411</v>
      </c>
      <c r="C21" s="98">
        <v>250000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5">
        <v>50299</v>
      </c>
      <c r="B22" s="96" t="s">
        <v>372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99">
        <v>503</v>
      </c>
      <c r="B23" s="102" t="s">
        <v>412</v>
      </c>
      <c r="C23" s="94"/>
      <c r="D23" s="28"/>
      <c r="E23" s="26"/>
      <c r="F23" s="26"/>
      <c r="G23" s="26"/>
      <c r="H23" s="26"/>
      <c r="I23" s="26"/>
    </row>
    <row r="24" ht="23.1" customHeight="1" spans="1:9">
      <c r="A24" s="95">
        <v>50301</v>
      </c>
      <c r="B24" s="96" t="s">
        <v>385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5">
        <v>50302</v>
      </c>
      <c r="B25" s="96" t="s">
        <v>388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5">
        <v>50303</v>
      </c>
      <c r="B26" s="96" t="s">
        <v>396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5">
        <v>50305</v>
      </c>
      <c r="B27" s="96" t="s">
        <v>413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5">
        <v>50306</v>
      </c>
      <c r="B28" s="96" t="s">
        <v>414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5">
        <v>50307</v>
      </c>
      <c r="B29" s="96" t="s">
        <v>389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5">
        <v>50399</v>
      </c>
      <c r="B30" s="96" t="s">
        <v>400</v>
      </c>
      <c r="C30" s="98"/>
      <c r="D30" s="28"/>
      <c r="E30" s="26"/>
      <c r="F30" s="26"/>
      <c r="G30" s="26"/>
      <c r="H30" s="26"/>
      <c r="I30" s="26"/>
    </row>
    <row r="31" s="1" customFormat="1" ht="23.1" customHeight="1" spans="1:9">
      <c r="A31" s="99">
        <v>505</v>
      </c>
      <c r="B31" s="102" t="s">
        <v>415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5">
        <v>50501</v>
      </c>
      <c r="B32" s="96" t="s">
        <v>416</v>
      </c>
      <c r="C32" s="97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5">
        <v>50502</v>
      </c>
      <c r="B33" s="96" t="s">
        <v>417</v>
      </c>
      <c r="C33" s="98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5">
        <v>50599</v>
      </c>
      <c r="B34" s="96" t="s">
        <v>418</v>
      </c>
      <c r="C34" s="98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99">
        <v>506</v>
      </c>
      <c r="B35" s="102" t="s">
        <v>419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5">
        <v>50601</v>
      </c>
      <c r="B36" s="101" t="s">
        <v>420</v>
      </c>
      <c r="C36" s="97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99">
        <v>509</v>
      </c>
      <c r="B37" s="102" t="s">
        <v>246</v>
      </c>
      <c r="C37" s="19">
        <v>469338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5">
        <v>50901</v>
      </c>
      <c r="B38" s="96" t="s">
        <v>421</v>
      </c>
      <c r="C38" s="97">
        <v>208338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5">
        <v>50902</v>
      </c>
      <c r="B39" s="103" t="s">
        <v>380</v>
      </c>
      <c r="C39" s="98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5">
        <v>50903</v>
      </c>
      <c r="B40" s="96" t="s">
        <v>382</v>
      </c>
      <c r="C40" s="98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5">
        <v>50905</v>
      </c>
      <c r="B41" s="96" t="s">
        <v>422</v>
      </c>
      <c r="C41" s="98">
        <v>261000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5">
        <v>50999</v>
      </c>
      <c r="B42" s="96" t="s">
        <v>423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4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5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5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5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5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C8" sqref="C8:H8"/>
    </sheetView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ht="20.1" customHeight="1" spans="2:54">
      <c r="B1" s="58"/>
      <c r="C1" s="58"/>
      <c r="D1" s="58"/>
      <c r="E1" s="58"/>
      <c r="F1" s="58"/>
      <c r="G1" s="58"/>
      <c r="H1" s="59" t="s">
        <v>424</v>
      </c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</row>
    <row r="2" ht="20.1" customHeight="1" spans="1:54">
      <c r="A2" s="60" t="s">
        <v>425</v>
      </c>
      <c r="B2" s="61"/>
      <c r="C2" s="61"/>
      <c r="D2" s="61"/>
      <c r="E2" s="61"/>
      <c r="F2" s="61"/>
      <c r="G2" s="61"/>
      <c r="H2" s="61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</row>
    <row r="3" ht="20.1" customHeight="1" spans="1:54">
      <c r="A3" s="1" t="s">
        <v>2</v>
      </c>
      <c r="B3" s="62"/>
      <c r="C3" s="63"/>
      <c r="D3" s="63"/>
      <c r="E3" s="63"/>
      <c r="F3" s="63"/>
      <c r="G3" s="63"/>
      <c r="H3" s="59" t="s">
        <v>426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</row>
    <row r="4" ht="26.1" customHeight="1" spans="1:54">
      <c r="A4" s="64" t="s">
        <v>427</v>
      </c>
      <c r="B4" s="65" t="s">
        <v>428</v>
      </c>
      <c r="C4" s="66" t="s">
        <v>429</v>
      </c>
      <c r="D4" s="66"/>
      <c r="E4" s="66"/>
      <c r="F4" s="66"/>
      <c r="G4" s="66"/>
      <c r="H4" s="66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</row>
    <row r="5" ht="23.1" customHeight="1" spans="1:54">
      <c r="A5" s="64"/>
      <c r="B5" s="65"/>
      <c r="C5" s="67" t="s">
        <v>57</v>
      </c>
      <c r="D5" s="68" t="s">
        <v>430</v>
      </c>
      <c r="E5" s="69" t="s">
        <v>431</v>
      </c>
      <c r="F5" s="66" t="s">
        <v>432</v>
      </c>
      <c r="G5" s="66"/>
      <c r="H5" s="66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</row>
    <row r="6" ht="20.25" customHeight="1" spans="1:54">
      <c r="A6" s="64"/>
      <c r="B6" s="70"/>
      <c r="C6" s="71"/>
      <c r="D6" s="72"/>
      <c r="E6" s="73"/>
      <c r="F6" s="74" t="s">
        <v>243</v>
      </c>
      <c r="G6" s="75" t="s">
        <v>433</v>
      </c>
      <c r="H6" s="75" t="s">
        <v>434</v>
      </c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</row>
    <row r="7" s="1" customFormat="1" ht="21" customHeight="1" spans="1:54">
      <c r="A7" s="76"/>
      <c r="B7" s="77"/>
      <c r="C7" s="78">
        <v>405000</v>
      </c>
      <c r="D7" s="17">
        <v>225000</v>
      </c>
      <c r="E7" s="56">
        <v>0</v>
      </c>
      <c r="F7" s="79">
        <v>180000</v>
      </c>
      <c r="G7" s="17">
        <v>0</v>
      </c>
      <c r="H7" s="17">
        <v>180000</v>
      </c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</row>
    <row r="8" ht="21" customHeight="1" spans="1:54">
      <c r="A8" s="76" t="s">
        <v>258</v>
      </c>
      <c r="B8" s="77" t="s">
        <v>259</v>
      </c>
      <c r="C8" s="78">
        <v>405000</v>
      </c>
      <c r="D8" s="17">
        <v>225000</v>
      </c>
      <c r="E8" s="56">
        <v>0</v>
      </c>
      <c r="F8" s="79">
        <v>180000</v>
      </c>
      <c r="G8" s="17">
        <v>0</v>
      </c>
      <c r="H8" s="17">
        <v>180000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</row>
    <row r="9" ht="20.25" customHeight="1" spans="1:54">
      <c r="A9" s="57"/>
      <c r="B9" s="80"/>
      <c r="C9" s="80"/>
      <c r="D9" s="58"/>
      <c r="E9" s="80"/>
      <c r="F9" s="80"/>
      <c r="G9" s="80"/>
      <c r="H9" s="80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</row>
    <row r="10" ht="20.25" customHeight="1" spans="1:54">
      <c r="A10" s="57"/>
      <c r="B10" s="80"/>
      <c r="C10" s="80"/>
      <c r="D10" s="80"/>
      <c r="E10" s="58"/>
      <c r="F10" s="58"/>
      <c r="G10" s="80"/>
      <c r="H10" s="80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</row>
    <row r="11" ht="20.25" customHeight="1" spans="2:54">
      <c r="B11" s="80"/>
      <c r="C11" s="80"/>
      <c r="D11" s="80"/>
      <c r="E11" s="58"/>
      <c r="F11" s="58"/>
      <c r="G11" s="80"/>
      <c r="H11" s="58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20.25" customHeight="1" spans="2:54">
      <c r="B12" s="80"/>
      <c r="C12" s="80"/>
      <c r="D12" s="80"/>
      <c r="E12" s="58"/>
      <c r="F12" s="58"/>
      <c r="G12" s="58"/>
      <c r="H12" s="58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</row>
    <row r="13" ht="20.25" customHeight="1" spans="2:54">
      <c r="B13" s="80"/>
      <c r="C13" s="80"/>
      <c r="D13" s="80"/>
      <c r="E13" s="58"/>
      <c r="F13" s="58"/>
      <c r="G13" s="58"/>
      <c r="H13" s="58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</row>
    <row r="14" ht="20.25" customHeight="1" spans="2:54">
      <c r="B14" s="58"/>
      <c r="C14" s="80"/>
      <c r="D14" s="80"/>
      <c r="E14" s="80"/>
      <c r="F14" s="58"/>
      <c r="G14" s="58"/>
      <c r="H14" s="58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</row>
    <row r="15" ht="20.25" customHeight="1" spans="2:54">
      <c r="B15" s="58"/>
      <c r="C15" s="58"/>
      <c r="D15" s="80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</row>
    <row r="16" ht="20.25" customHeight="1" spans="4:4">
      <c r="D16" s="57"/>
    </row>
    <row r="17" ht="20.25" customHeight="1"/>
    <row r="18" ht="20.25" customHeight="1" spans="2:54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D6" sqref="D6:F8"/>
    </sheetView>
  </sheetViews>
  <sheetFormatPr defaultColWidth="9.125" defaultRowHeight="10.8" outlineLevelCol="5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8"/>
      <c r="B1" s="48"/>
      <c r="C1" s="48"/>
      <c r="D1" s="48"/>
      <c r="E1" s="48"/>
      <c r="F1" s="49" t="s">
        <v>435</v>
      </c>
    </row>
    <row r="2" ht="20.1" customHeight="1" spans="1:6">
      <c r="A2" s="50" t="s">
        <v>436</v>
      </c>
      <c r="B2" s="50"/>
      <c r="C2" s="50"/>
      <c r="D2" s="50"/>
      <c r="E2" s="50"/>
      <c r="F2" s="50"/>
    </row>
    <row r="3" ht="20.1" customHeight="1" spans="1:6">
      <c r="A3" s="51" t="s">
        <v>2</v>
      </c>
      <c r="B3" s="52"/>
      <c r="C3" s="48"/>
      <c r="D3" s="48"/>
      <c r="E3" s="48"/>
      <c r="F3" s="49" t="s">
        <v>3</v>
      </c>
    </row>
    <row r="4" ht="27.9" customHeight="1" spans="1:6">
      <c r="A4" s="53" t="s">
        <v>42</v>
      </c>
      <c r="B4" s="53" t="s">
        <v>43</v>
      </c>
      <c r="C4" s="53" t="s">
        <v>437</v>
      </c>
      <c r="D4" s="53" t="s">
        <v>438</v>
      </c>
      <c r="E4" s="53"/>
      <c r="F4" s="53"/>
    </row>
    <row r="5" ht="25.5" customHeight="1" spans="1:6">
      <c r="A5" s="54"/>
      <c r="B5" s="54"/>
      <c r="C5" s="54"/>
      <c r="D5" s="54" t="s">
        <v>57</v>
      </c>
      <c r="E5" s="54" t="s">
        <v>91</v>
      </c>
      <c r="F5" s="54" t="s">
        <v>92</v>
      </c>
    </row>
    <row r="6" s="1" customFormat="1" ht="24" customHeight="1" spans="1:6">
      <c r="A6" s="55"/>
      <c r="B6" s="55" t="s">
        <v>57</v>
      </c>
      <c r="C6" s="55"/>
      <c r="D6" s="17">
        <v>220000</v>
      </c>
      <c r="E6" s="56">
        <v>0</v>
      </c>
      <c r="F6" s="56">
        <v>220000</v>
      </c>
    </row>
    <row r="7" ht="24" customHeight="1" spans="1:6">
      <c r="A7" s="55" t="s">
        <v>439</v>
      </c>
      <c r="B7" s="55" t="s">
        <v>59</v>
      </c>
      <c r="C7" s="55" t="s">
        <v>258</v>
      </c>
      <c r="D7" s="17">
        <v>120000</v>
      </c>
      <c r="E7" s="56">
        <v>0</v>
      </c>
      <c r="F7" s="56">
        <v>120000</v>
      </c>
    </row>
    <row r="8" ht="24" customHeight="1" spans="1:6">
      <c r="A8" s="55" t="s">
        <v>308</v>
      </c>
      <c r="B8" s="55" t="s">
        <v>79</v>
      </c>
      <c r="C8" s="55" t="s">
        <v>258</v>
      </c>
      <c r="D8" s="17">
        <v>100000</v>
      </c>
      <c r="E8" s="56">
        <v>0</v>
      </c>
      <c r="F8" s="56">
        <v>100000</v>
      </c>
    </row>
    <row r="9" ht="9.75" customHeight="1" spans="1:1">
      <c r="A9" s="57"/>
    </row>
    <row r="10" ht="9.75" customHeight="1" spans="1:2">
      <c r="A10" s="57"/>
      <c r="B10" s="57"/>
    </row>
    <row r="11" ht="9.75" customHeight="1" spans="1:1">
      <c r="A11" s="57"/>
    </row>
    <row r="12" ht="12.75" customHeight="1"/>
    <row r="13" ht="12.75" customHeight="1"/>
    <row r="14" ht="12.75" customHeight="1"/>
    <row r="15" ht="12.75" customHeight="1"/>
    <row r="16" ht="9.75" customHeight="1" spans="2:2">
      <c r="B16" s="57"/>
    </row>
    <row r="17" ht="9.75" customHeight="1" spans="3:3">
      <c r="C17" s="57"/>
    </row>
    <row r="18" ht="12.75" customHeight="1"/>
    <row r="19" ht="12.75" customHeight="1"/>
    <row r="20" ht="9.75" customHeight="1" spans="2:2">
      <c r="B20" s="5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3"/>
  <sheetViews>
    <sheetView showGridLines="0" showZeros="0" zoomScale="80" zoomScaleNormal="80" workbookViewId="0">
      <selection activeCell="C6" sqref="C6:G6"/>
    </sheetView>
  </sheetViews>
  <sheetFormatPr defaultColWidth="9.125" defaultRowHeight="12.75" customHeight="1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4" t="s">
        <v>440</v>
      </c>
      <c r="M1" s="44"/>
      <c r="N1" s="28"/>
      <c r="O1" s="26"/>
      <c r="P1" s="26"/>
    </row>
    <row r="2" ht="24.9" customHeight="1" spans="1:16">
      <c r="A2" s="4" t="s">
        <v>441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5" t="s">
        <v>442</v>
      </c>
      <c r="N3" s="28"/>
      <c r="O3" s="26"/>
      <c r="P3" s="26"/>
    </row>
    <row r="4" ht="18.75" customHeight="1" spans="1:16">
      <c r="A4" s="10" t="s">
        <v>331</v>
      </c>
      <c r="B4" s="12" t="s">
        <v>332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443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444</v>
      </c>
      <c r="G5" s="14" t="s">
        <v>445</v>
      </c>
      <c r="H5" s="37" t="s">
        <v>446</v>
      </c>
      <c r="I5" s="37" t="s">
        <v>447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448</v>
      </c>
      <c r="C6" s="17">
        <v>57649883</v>
      </c>
      <c r="D6" s="17">
        <f>10572+57639311</f>
        <v>57649883</v>
      </c>
      <c r="E6" s="17">
        <v>55397500</v>
      </c>
      <c r="F6" s="17">
        <v>141811</v>
      </c>
      <c r="G6" s="17">
        <v>220000</v>
      </c>
      <c r="H6" s="17">
        <v>0</v>
      </c>
      <c r="I6" s="17">
        <v>0</v>
      </c>
      <c r="J6" s="17"/>
      <c r="K6" s="41">
        <v>0</v>
      </c>
      <c r="L6" s="46"/>
      <c r="M6" s="41">
        <v>0</v>
      </c>
      <c r="N6" s="47"/>
    </row>
    <row r="7" s="1" customFormat="1" ht="20.85" customHeight="1" spans="1:16">
      <c r="A7" s="18">
        <v>301</v>
      </c>
      <c r="B7" s="40" t="s">
        <v>244</v>
      </c>
      <c r="C7" s="41">
        <v>11860273</v>
      </c>
      <c r="D7" s="41">
        <v>11860273</v>
      </c>
      <c r="E7" s="41">
        <f>10572+10807890</f>
        <v>10818462</v>
      </c>
      <c r="F7" s="41">
        <v>141811</v>
      </c>
      <c r="G7" s="41">
        <v>0</v>
      </c>
      <c r="H7" s="41">
        <v>0</v>
      </c>
      <c r="I7" s="41">
        <v>0</v>
      </c>
      <c r="J7" s="41"/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2" t="s">
        <v>333</v>
      </c>
      <c r="C8" s="41">
        <v>1905996</v>
      </c>
      <c r="D8" s="41">
        <v>1905996</v>
      </c>
      <c r="E8" s="41">
        <v>1905996</v>
      </c>
      <c r="F8" s="41">
        <v>0</v>
      </c>
      <c r="G8" s="41">
        <v>0</v>
      </c>
      <c r="H8" s="41">
        <v>0</v>
      </c>
      <c r="I8" s="41">
        <v>0</v>
      </c>
      <c r="J8" s="41"/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2" t="s">
        <v>334</v>
      </c>
      <c r="C9" s="41">
        <v>1811736</v>
      </c>
      <c r="D9" s="41">
        <v>1811736</v>
      </c>
      <c r="E9" s="41">
        <v>1811736</v>
      </c>
      <c r="F9" s="41">
        <v>0</v>
      </c>
      <c r="G9" s="41">
        <v>0</v>
      </c>
      <c r="H9" s="41">
        <v>0</v>
      </c>
      <c r="I9" s="41">
        <v>0</v>
      </c>
      <c r="J9" s="41"/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2" t="s">
        <v>335</v>
      </c>
      <c r="C10" s="41">
        <v>3518491</v>
      </c>
      <c r="D10" s="41">
        <v>3518491</v>
      </c>
      <c r="E10" s="41">
        <v>3518491</v>
      </c>
      <c r="F10" s="41">
        <v>0</v>
      </c>
      <c r="G10" s="41">
        <v>0</v>
      </c>
      <c r="H10" s="41">
        <v>0</v>
      </c>
      <c r="I10" s="41">
        <v>0</v>
      </c>
      <c r="J10" s="41"/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2" t="s">
        <v>336</v>
      </c>
      <c r="C11" s="41">
        <v>960000</v>
      </c>
      <c r="D11" s="41">
        <v>960000</v>
      </c>
      <c r="E11" s="41">
        <v>960000</v>
      </c>
      <c r="F11" s="41">
        <v>0</v>
      </c>
      <c r="G11" s="41">
        <v>0</v>
      </c>
      <c r="H11" s="41">
        <v>0</v>
      </c>
      <c r="I11" s="41">
        <v>0</v>
      </c>
      <c r="J11" s="41"/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2" t="s">
        <v>337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/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2" t="s">
        <v>338</v>
      </c>
      <c r="C13" s="41">
        <v>761127</v>
      </c>
      <c r="D13" s="41">
        <v>761127</v>
      </c>
      <c r="E13" s="41">
        <v>761127</v>
      </c>
      <c r="F13" s="41">
        <v>0</v>
      </c>
      <c r="G13" s="41">
        <v>0</v>
      </c>
      <c r="H13" s="41">
        <v>0</v>
      </c>
      <c r="I13" s="41">
        <v>0</v>
      </c>
      <c r="J13" s="41"/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2" t="s">
        <v>339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/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2" t="s">
        <v>340</v>
      </c>
      <c r="C15" s="41">
        <v>306818</v>
      </c>
      <c r="D15" s="41">
        <v>306818</v>
      </c>
      <c r="E15" s="41">
        <v>176418</v>
      </c>
      <c r="F15" s="41">
        <v>130400</v>
      </c>
      <c r="G15" s="41">
        <v>0</v>
      </c>
      <c r="H15" s="41">
        <v>0</v>
      </c>
      <c r="I15" s="41">
        <v>0</v>
      </c>
      <c r="J15" s="41"/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2" t="s">
        <v>341</v>
      </c>
      <c r="C16" s="41">
        <v>268712</v>
      </c>
      <c r="D16" s="41">
        <v>268712</v>
      </c>
      <c r="E16" s="41">
        <v>268712</v>
      </c>
      <c r="F16" s="41">
        <v>0</v>
      </c>
      <c r="G16" s="41">
        <v>0</v>
      </c>
      <c r="H16" s="41">
        <v>0</v>
      </c>
      <c r="I16" s="41">
        <v>0</v>
      </c>
      <c r="J16" s="41"/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2" t="s">
        <v>342</v>
      </c>
      <c r="C17" s="41">
        <v>64133</v>
      </c>
      <c r="D17" s="41">
        <v>53561</v>
      </c>
      <c r="E17" s="41">
        <f>10572+42150</f>
        <v>52722</v>
      </c>
      <c r="F17" s="41">
        <v>11411</v>
      </c>
      <c r="G17" s="41">
        <v>0</v>
      </c>
      <c r="H17" s="41">
        <v>0</v>
      </c>
      <c r="I17" s="41">
        <v>0</v>
      </c>
      <c r="J17" s="41"/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2" t="s">
        <v>343</v>
      </c>
      <c r="C18" s="41">
        <v>875618</v>
      </c>
      <c r="D18" s="41">
        <v>875618</v>
      </c>
      <c r="E18" s="41">
        <v>875618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2" t="s">
        <v>344</v>
      </c>
      <c r="C19" s="41">
        <v>309811</v>
      </c>
      <c r="D19" s="41">
        <v>309811</v>
      </c>
      <c r="E19" s="41">
        <v>309811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2" t="s">
        <v>345</v>
      </c>
      <c r="C20" s="41">
        <v>1077831</v>
      </c>
      <c r="D20" s="41">
        <v>1077831</v>
      </c>
      <c r="E20" s="41">
        <v>177831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245</v>
      </c>
      <c r="C21" s="41">
        <v>20740272</v>
      </c>
      <c r="D21" s="41">
        <v>20740272</v>
      </c>
      <c r="E21" s="41">
        <v>20740272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3">
        <v>30201</v>
      </c>
      <c r="B22" s="42" t="s">
        <v>346</v>
      </c>
      <c r="C22" s="41">
        <v>890000</v>
      </c>
      <c r="D22" s="41">
        <v>890000</v>
      </c>
      <c r="E22" s="41">
        <v>890000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3">
        <v>30202</v>
      </c>
      <c r="B23" s="42" t="s">
        <v>347</v>
      </c>
      <c r="C23" s="41">
        <v>2750000</v>
      </c>
      <c r="D23" s="41">
        <v>2750000</v>
      </c>
      <c r="E23" s="41">
        <v>2750000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3">
        <v>30203</v>
      </c>
      <c r="B24" s="42" t="s">
        <v>348</v>
      </c>
      <c r="C24" s="41">
        <v>140000</v>
      </c>
      <c r="D24" s="41">
        <v>140000</v>
      </c>
      <c r="E24" s="41">
        <v>140000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3">
        <v>30204</v>
      </c>
      <c r="B25" s="42" t="s">
        <v>349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3">
        <v>30205</v>
      </c>
      <c r="B26" s="42" t="s">
        <v>350</v>
      </c>
      <c r="C26" s="41">
        <v>27000</v>
      </c>
      <c r="D26" s="41">
        <v>27000</v>
      </c>
      <c r="E26" s="41">
        <v>27000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3">
        <v>30206</v>
      </c>
      <c r="B27" s="42" t="s">
        <v>351</v>
      </c>
      <c r="C27" s="41">
        <v>500000</v>
      </c>
      <c r="D27" s="41">
        <v>500000</v>
      </c>
      <c r="E27" s="41">
        <v>500000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3">
        <v>30207</v>
      </c>
      <c r="B28" s="42" t="s">
        <v>352</v>
      </c>
      <c r="C28" s="41">
        <v>50000</v>
      </c>
      <c r="D28" s="41">
        <v>50000</v>
      </c>
      <c r="E28" s="41">
        <v>50000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3">
        <v>30208</v>
      </c>
      <c r="B29" s="42" t="s">
        <v>353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3">
        <v>30209</v>
      </c>
      <c r="B30" s="42" t="s">
        <v>354</v>
      </c>
      <c r="C30" s="41">
        <v>3289000</v>
      </c>
      <c r="D30" s="41">
        <v>3289000</v>
      </c>
      <c r="E30" s="41">
        <v>3289000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3">
        <v>30211</v>
      </c>
      <c r="B31" s="42" t="s">
        <v>355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3">
        <v>30212</v>
      </c>
      <c r="B32" s="23" t="s">
        <v>356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3">
        <v>30213</v>
      </c>
      <c r="B33" s="42" t="s">
        <v>357</v>
      </c>
      <c r="C33" s="41">
        <v>1850000</v>
      </c>
      <c r="D33" s="41">
        <v>1850000</v>
      </c>
      <c r="E33" s="41">
        <v>1850000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3">
        <v>30214</v>
      </c>
      <c r="B34" s="42" t="s">
        <v>358</v>
      </c>
      <c r="C34" s="41">
        <v>1174272</v>
      </c>
      <c r="D34" s="41">
        <v>1174272</v>
      </c>
      <c r="E34" s="41">
        <v>1174272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3">
        <v>30215</v>
      </c>
      <c r="B35" s="42" t="s">
        <v>359</v>
      </c>
      <c r="C35" s="41">
        <v>30000</v>
      </c>
      <c r="D35" s="41">
        <v>30000</v>
      </c>
      <c r="E35" s="41">
        <v>30000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3">
        <v>30216</v>
      </c>
      <c r="B36" s="42" t="s">
        <v>360</v>
      </c>
      <c r="C36" s="41">
        <v>70000</v>
      </c>
      <c r="D36" s="41">
        <v>70000</v>
      </c>
      <c r="E36" s="41">
        <v>70000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3">
        <v>30217</v>
      </c>
      <c r="B37" s="42" t="s">
        <v>361</v>
      </c>
      <c r="C37" s="41">
        <v>495000</v>
      </c>
      <c r="D37" s="41">
        <v>495000</v>
      </c>
      <c r="E37" s="41">
        <v>495000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3">
        <v>30218</v>
      </c>
      <c r="B38" s="42" t="s">
        <v>362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3">
        <v>30224</v>
      </c>
      <c r="B39" s="42" t="s">
        <v>363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3">
        <v>30225</v>
      </c>
      <c r="B40" s="42" t="s">
        <v>364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3">
        <v>30226</v>
      </c>
      <c r="B41" s="42" t="s">
        <v>365</v>
      </c>
      <c r="C41" s="41">
        <v>2345000</v>
      </c>
      <c r="D41" s="41">
        <v>2345000</v>
      </c>
      <c r="E41" s="41">
        <v>2345000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3">
        <v>30227</v>
      </c>
      <c r="B42" s="42" t="s">
        <v>366</v>
      </c>
      <c r="C42" s="41">
        <v>1210000</v>
      </c>
      <c r="D42" s="41">
        <v>1210000</v>
      </c>
      <c r="E42" s="41">
        <v>1210000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3">
        <v>30228</v>
      </c>
      <c r="B43" s="42" t="s">
        <v>367</v>
      </c>
      <c r="C43" s="41">
        <v>720000</v>
      </c>
      <c r="D43" s="41">
        <v>720000</v>
      </c>
      <c r="E43" s="41">
        <v>720000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3">
        <v>30229</v>
      </c>
      <c r="B44" s="42" t="s">
        <v>368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3">
        <v>30231</v>
      </c>
      <c r="B45" s="42" t="s">
        <v>369</v>
      </c>
      <c r="C45" s="41">
        <v>280000</v>
      </c>
      <c r="D45" s="41">
        <v>280000</v>
      </c>
      <c r="E45" s="41">
        <v>280000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3">
        <v>30239</v>
      </c>
      <c r="B46" s="42" t="s">
        <v>370</v>
      </c>
      <c r="C46" s="41">
        <v>50000</v>
      </c>
      <c r="D46" s="41">
        <v>50000</v>
      </c>
      <c r="E46" s="41">
        <v>50000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3">
        <v>30240</v>
      </c>
      <c r="B47" s="42" t="s">
        <v>371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3">
        <v>30299</v>
      </c>
      <c r="B48" s="42" t="s">
        <v>372</v>
      </c>
      <c r="C48" s="41">
        <v>4870000</v>
      </c>
      <c r="D48" s="41">
        <v>4870000</v>
      </c>
      <c r="E48" s="41">
        <v>4870000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246</v>
      </c>
      <c r="C49" s="41">
        <v>1559338</v>
      </c>
      <c r="D49" s="41">
        <v>1559338</v>
      </c>
      <c r="E49" s="41">
        <v>1439338</v>
      </c>
      <c r="F49" s="41">
        <v>0</v>
      </c>
      <c r="G49" s="41">
        <v>120000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2" t="s">
        <v>373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2" t="s">
        <v>374</v>
      </c>
      <c r="C51" s="41">
        <v>396013</v>
      </c>
      <c r="D51" s="41">
        <v>396013</v>
      </c>
      <c r="E51" s="41">
        <v>396013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2" t="s">
        <v>375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2" t="s">
        <v>376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2" t="s">
        <v>377</v>
      </c>
      <c r="C54" s="41">
        <v>77400</v>
      </c>
      <c r="D54" s="41">
        <v>77400</v>
      </c>
      <c r="E54" s="41">
        <v>77400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2" t="s">
        <v>378</v>
      </c>
      <c r="C55" s="41">
        <v>40000</v>
      </c>
      <c r="D55" s="41">
        <v>40000</v>
      </c>
      <c r="E55" s="41">
        <v>40000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2" t="s">
        <v>379</v>
      </c>
      <c r="C56" s="41">
        <v>54005</v>
      </c>
      <c r="D56" s="41">
        <v>54005</v>
      </c>
      <c r="E56" s="41">
        <v>54005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2" t="s">
        <v>380</v>
      </c>
      <c r="C57" s="41">
        <v>40000</v>
      </c>
      <c r="D57" s="41">
        <v>40000</v>
      </c>
      <c r="E57" s="41">
        <v>40000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2" t="s">
        <v>381</v>
      </c>
      <c r="C58" s="41">
        <v>51920</v>
      </c>
      <c r="D58" s="41">
        <v>51920</v>
      </c>
      <c r="E58" s="41">
        <v>51920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2" t="s">
        <v>382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2" t="s">
        <v>383</v>
      </c>
      <c r="C60" s="41">
        <v>900000</v>
      </c>
      <c r="D60" s="41">
        <v>900000</v>
      </c>
      <c r="E60" s="41">
        <v>780000</v>
      </c>
      <c r="F60" s="41">
        <v>0</v>
      </c>
      <c r="G60" s="41">
        <v>120000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3">
      <c r="A61" s="15"/>
      <c r="B61" s="39" t="s">
        <v>448</v>
      </c>
      <c r="C61" s="17">
        <v>17800000</v>
      </c>
      <c r="D61" s="17">
        <v>17800000</v>
      </c>
      <c r="E61" s="17">
        <v>17700000</v>
      </c>
      <c r="F61" s="17">
        <v>0</v>
      </c>
      <c r="G61" s="17">
        <v>100000</v>
      </c>
      <c r="H61" s="17">
        <v>0</v>
      </c>
      <c r="I61" s="17">
        <v>0</v>
      </c>
      <c r="J61" s="17">
        <v>0</v>
      </c>
      <c r="K61" s="17">
        <v>0</v>
      </c>
      <c r="L61" s="29"/>
      <c r="M61" s="29"/>
    </row>
    <row r="62" s="1" customFormat="1" ht="21" customHeight="1" spans="1:16">
      <c r="A62" s="18">
        <v>307</v>
      </c>
      <c r="B62" s="18" t="s">
        <v>449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f>SUM(L63:L66)</f>
        <v>0</v>
      </c>
      <c r="M62" s="19">
        <f>SUM(M63:M66)</f>
        <v>0</v>
      </c>
      <c r="N62" s="28"/>
      <c r="O62" s="26"/>
      <c r="P62" s="26"/>
    </row>
    <row r="63" s="1" customFormat="1" ht="21" customHeight="1" spans="1:13">
      <c r="A63" s="20">
        <v>30701</v>
      </c>
      <c r="B63" s="42" t="s">
        <v>450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30702</v>
      </c>
      <c r="B64" s="42" t="s">
        <v>451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30703</v>
      </c>
      <c r="B65" s="42" t="s">
        <v>452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20">
        <v>30704</v>
      </c>
      <c r="B66" s="42" t="s">
        <v>453</v>
      </c>
      <c r="C66" s="19">
        <v>0</v>
      </c>
      <c r="D66" s="19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29"/>
      <c r="M66" s="29"/>
    </row>
    <row r="67" s="1" customFormat="1" ht="21" customHeight="1" spans="1:13">
      <c r="A67" s="18">
        <v>309</v>
      </c>
      <c r="B67" s="18" t="s">
        <v>454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f>SUM(L68:L79)</f>
        <v>0</v>
      </c>
      <c r="M67" s="19">
        <f>SUM(M68:M79)</f>
        <v>0</v>
      </c>
    </row>
    <row r="68" s="1" customFormat="1" ht="21" customHeight="1" spans="1:13">
      <c r="A68" s="20">
        <v>30901</v>
      </c>
      <c r="B68" s="42" t="s">
        <v>385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30902</v>
      </c>
      <c r="B69" s="42" t="s">
        <v>386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30903</v>
      </c>
      <c r="B70" s="42" t="s">
        <v>387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30905</v>
      </c>
      <c r="B71" s="42" t="s">
        <v>388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30906</v>
      </c>
      <c r="B72" s="42" t="s">
        <v>389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30907</v>
      </c>
      <c r="B73" s="42" t="s">
        <v>390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30908</v>
      </c>
      <c r="B74" s="42" t="s">
        <v>391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30913</v>
      </c>
      <c r="B75" s="42" t="s">
        <v>396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30919</v>
      </c>
      <c r="B76" s="42" t="s">
        <v>397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30921</v>
      </c>
      <c r="B77" s="42" t="s">
        <v>398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30922</v>
      </c>
      <c r="B78" s="42" t="s">
        <v>399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20">
        <v>30999</v>
      </c>
      <c r="B79" s="42" t="s">
        <v>455</v>
      </c>
      <c r="C79" s="19">
        <v>0</v>
      </c>
      <c r="D79" s="19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29"/>
      <c r="M79" s="29"/>
    </row>
    <row r="80" s="1" customFormat="1" ht="21" customHeight="1" spans="1:13">
      <c r="A80" s="18">
        <v>310</v>
      </c>
      <c r="B80" s="18" t="s">
        <v>384</v>
      </c>
      <c r="C80" s="19">
        <v>5690000</v>
      </c>
      <c r="D80" s="19">
        <v>5690000</v>
      </c>
      <c r="E80" s="19">
        <v>4710000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f>SUM(L81:L96)</f>
        <v>0</v>
      </c>
      <c r="M80" s="19">
        <f>SUM(M81:M96)</f>
        <v>0</v>
      </c>
    </row>
    <row r="81" s="1" customFormat="1" ht="21" customHeight="1" spans="1:13">
      <c r="A81" s="20">
        <v>31001</v>
      </c>
      <c r="B81" s="42" t="s">
        <v>385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31002</v>
      </c>
      <c r="B82" s="42" t="s">
        <v>386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31003</v>
      </c>
      <c r="B83" s="42" t="s">
        <v>387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31005</v>
      </c>
      <c r="B84" s="42" t="s">
        <v>388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31006</v>
      </c>
      <c r="B85" s="42" t="s">
        <v>389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31007</v>
      </c>
      <c r="B86" s="42" t="s">
        <v>390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31008</v>
      </c>
      <c r="B87" s="42" t="s">
        <v>391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31009</v>
      </c>
      <c r="B88" s="42" t="s">
        <v>392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31010</v>
      </c>
      <c r="B89" s="42" t="s">
        <v>393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31011</v>
      </c>
      <c r="B90" s="42" t="s">
        <v>394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31012</v>
      </c>
      <c r="B91" s="42" t="s">
        <v>395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31013</v>
      </c>
      <c r="B92" s="42" t="s">
        <v>396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31019</v>
      </c>
      <c r="B93" s="42" t="s">
        <v>397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31021</v>
      </c>
      <c r="B94" s="42" t="s">
        <v>398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31022</v>
      </c>
      <c r="B95" s="42" t="s">
        <v>399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20">
        <v>31099</v>
      </c>
      <c r="B96" s="42" t="s">
        <v>400</v>
      </c>
      <c r="C96" s="19">
        <v>5690000</v>
      </c>
      <c r="D96" s="19">
        <v>5690000</v>
      </c>
      <c r="E96" s="17">
        <v>4710000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29"/>
      <c r="M96" s="29"/>
    </row>
    <row r="97" s="1" customFormat="1" ht="21" customHeight="1" spans="1:13">
      <c r="A97" s="18">
        <v>311</v>
      </c>
      <c r="B97" s="18" t="s">
        <v>456</v>
      </c>
      <c r="C97" s="19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f>SUM(L98:L99)</f>
        <v>0</v>
      </c>
      <c r="M97" s="19">
        <f>SUM(M98:M99)</f>
        <v>0</v>
      </c>
    </row>
    <row r="98" s="1" customFormat="1" ht="21" customHeight="1" spans="1:13">
      <c r="A98" s="20">
        <v>31101</v>
      </c>
      <c r="B98" s="42" t="s">
        <v>457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20">
        <v>31199</v>
      </c>
      <c r="B99" s="42" t="s">
        <v>458</v>
      </c>
      <c r="C99" s="19">
        <v>0</v>
      </c>
      <c r="D99" s="19">
        <v>0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29"/>
      <c r="M99" s="29"/>
    </row>
    <row r="100" s="1" customFormat="1" ht="21" customHeight="1" spans="1:13">
      <c r="A100" s="18">
        <v>312</v>
      </c>
      <c r="B100" s="18" t="s">
        <v>459</v>
      </c>
      <c r="C100" s="19">
        <v>140000</v>
      </c>
      <c r="D100" s="19">
        <v>140000</v>
      </c>
      <c r="E100" s="19">
        <v>140000</v>
      </c>
      <c r="F100" s="1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f>SUM(L101:L105)</f>
        <v>0</v>
      </c>
      <c r="M100" s="19">
        <f>SUM(M101:M105)</f>
        <v>0</v>
      </c>
    </row>
    <row r="101" s="1" customFormat="1" ht="21" customHeight="1" spans="1:13">
      <c r="A101" s="20">
        <v>31201</v>
      </c>
      <c r="B101" s="42" t="s">
        <v>457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31203</v>
      </c>
      <c r="B102" s="42" t="s">
        <v>460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31204</v>
      </c>
      <c r="B103" s="42" t="s">
        <v>461</v>
      </c>
      <c r="C103" s="19">
        <v>140000</v>
      </c>
      <c r="D103" s="19">
        <v>140000</v>
      </c>
      <c r="E103" s="17">
        <v>140000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31205</v>
      </c>
      <c r="B104" s="42" t="s">
        <v>462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20">
        <v>31299</v>
      </c>
      <c r="B105" s="42" t="s">
        <v>458</v>
      </c>
      <c r="C105" s="19">
        <v>0</v>
      </c>
      <c r="D105" s="19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29"/>
      <c r="M105" s="29"/>
    </row>
    <row r="106" s="1" customFormat="1" ht="21" customHeight="1" spans="1:13">
      <c r="A106" s="18">
        <v>313</v>
      </c>
      <c r="B106" s="18" t="s">
        <v>463</v>
      </c>
      <c r="C106" s="19">
        <v>0</v>
      </c>
      <c r="D106" s="19">
        <v>0</v>
      </c>
      <c r="E106" s="19">
        <v>0</v>
      </c>
      <c r="F106" s="19">
        <v>0</v>
      </c>
      <c r="G106" s="19">
        <v>0</v>
      </c>
      <c r="H106" s="19">
        <v>0</v>
      </c>
      <c r="I106" s="19">
        <v>0</v>
      </c>
      <c r="J106" s="19">
        <v>0</v>
      </c>
      <c r="K106" s="19">
        <v>0</v>
      </c>
      <c r="L106" s="19">
        <f>SUM(L107:L108)</f>
        <v>0</v>
      </c>
      <c r="M106" s="19">
        <f>SUM(M107:M108)</f>
        <v>0</v>
      </c>
    </row>
    <row r="107" s="1" customFormat="1" ht="21" customHeight="1" spans="1:13">
      <c r="A107" s="20">
        <v>31302</v>
      </c>
      <c r="B107" s="42" t="s">
        <v>464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20">
        <v>31303</v>
      </c>
      <c r="B108" s="42" t="s">
        <v>465</v>
      </c>
      <c r="C108" s="19">
        <v>0</v>
      </c>
      <c r="D108" s="19">
        <v>0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29"/>
      <c r="M108" s="29"/>
    </row>
    <row r="109" s="1" customFormat="1" ht="21" customHeight="1" spans="1:13">
      <c r="A109" s="18">
        <v>399</v>
      </c>
      <c r="B109" s="18" t="s">
        <v>466</v>
      </c>
      <c r="C109" s="19">
        <v>17660000</v>
      </c>
      <c r="D109" s="19">
        <v>17660000</v>
      </c>
      <c r="E109" s="19">
        <v>17560000</v>
      </c>
      <c r="F109" s="19">
        <v>0</v>
      </c>
      <c r="G109" s="19">
        <v>100000</v>
      </c>
      <c r="H109" s="19">
        <v>0</v>
      </c>
      <c r="I109" s="19">
        <v>0</v>
      </c>
      <c r="J109" s="19">
        <v>0</v>
      </c>
      <c r="K109" s="19">
        <v>0</v>
      </c>
      <c r="L109" s="19">
        <f>SUM(L110:L113)</f>
        <v>0</v>
      </c>
      <c r="M109" s="19">
        <f>SUM(M110:M113)</f>
        <v>0</v>
      </c>
    </row>
    <row r="110" s="1" customFormat="1" ht="21" customHeight="1" spans="1:13">
      <c r="A110" s="20">
        <v>39906</v>
      </c>
      <c r="B110" s="42" t="s">
        <v>467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1" customHeight="1" spans="1:13">
      <c r="A111" s="20">
        <v>39907</v>
      </c>
      <c r="B111" s="42" t="s">
        <v>468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7.9" customHeight="1" spans="1:13">
      <c r="A112" s="20">
        <v>39908</v>
      </c>
      <c r="B112" s="42" t="s">
        <v>469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29"/>
    </row>
    <row r="113" s="1" customFormat="1" ht="21" customHeight="1" spans="1:13">
      <c r="A113" s="20">
        <v>39999</v>
      </c>
      <c r="B113" s="42" t="s">
        <v>470</v>
      </c>
      <c r="C113" s="19">
        <v>17660000</v>
      </c>
      <c r="D113" s="19">
        <v>17660000</v>
      </c>
      <c r="E113" s="17">
        <v>17560000</v>
      </c>
      <c r="F113" s="17">
        <v>0</v>
      </c>
      <c r="G113" s="17">
        <v>100000</v>
      </c>
      <c r="H113" s="17">
        <v>0</v>
      </c>
      <c r="I113" s="17">
        <v>0</v>
      </c>
      <c r="J113" s="17">
        <v>0</v>
      </c>
      <c r="K113" s="17">
        <v>0</v>
      </c>
      <c r="L113" s="29"/>
      <c r="M113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6" workbookViewId="0">
      <selection activeCell="C6" sqref="C6:G6"/>
    </sheetView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471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472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442</v>
      </c>
      <c r="N3" s="28"/>
      <c r="O3" s="26"/>
      <c r="P3" s="26"/>
      <c r="Q3" s="26"/>
      <c r="R3" s="26"/>
      <c r="S3" s="26"/>
    </row>
    <row r="4" ht="24.75" customHeight="1" spans="1:19">
      <c r="A4" s="10" t="s">
        <v>331</v>
      </c>
      <c r="B4" s="11" t="s">
        <v>332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443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444</v>
      </c>
      <c r="G5" s="14" t="s">
        <v>445</v>
      </c>
      <c r="H5" s="14" t="s">
        <v>446</v>
      </c>
      <c r="I5" s="14" t="s">
        <v>473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57649883</v>
      </c>
      <c r="D6" s="17">
        <f>10572+57639311</f>
        <v>57649883</v>
      </c>
      <c r="E6" s="17">
        <v>55397500</v>
      </c>
      <c r="F6" s="17">
        <v>141811</v>
      </c>
      <c r="G6" s="17">
        <v>220000</v>
      </c>
      <c r="H6" s="17">
        <v>0</v>
      </c>
      <c r="I6" s="17">
        <v>0</v>
      </c>
      <c r="J6" s="17"/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403</v>
      </c>
      <c r="C7" s="19">
        <v>11860273</v>
      </c>
      <c r="D7" s="19">
        <f>10572+11849701</f>
        <v>11860273</v>
      </c>
      <c r="E7" s="19">
        <f>10572+10807890</f>
        <v>10818462</v>
      </c>
      <c r="F7" s="19">
        <v>141811</v>
      </c>
      <c r="G7" s="19">
        <v>0</v>
      </c>
      <c r="H7" s="19">
        <v>0</v>
      </c>
      <c r="I7" s="19">
        <v>0</v>
      </c>
      <c r="J7" s="19"/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404</v>
      </c>
      <c r="C8" s="19">
        <v>7236223</v>
      </c>
      <c r="D8" s="19">
        <v>7236223</v>
      </c>
      <c r="E8" s="19">
        <v>7236223</v>
      </c>
      <c r="F8" s="19">
        <v>0</v>
      </c>
      <c r="G8" s="19">
        <v>0</v>
      </c>
      <c r="H8" s="19">
        <v>0</v>
      </c>
      <c r="I8" s="19">
        <v>0</v>
      </c>
      <c r="J8" s="19"/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405</v>
      </c>
      <c r="C9" s="19">
        <v>1400790</v>
      </c>
      <c r="D9" s="19">
        <f>10572+1390218</f>
        <v>1400790</v>
      </c>
      <c r="E9" s="19">
        <v>1248407</v>
      </c>
      <c r="F9" s="19">
        <v>141811</v>
      </c>
      <c r="G9" s="19">
        <v>0</v>
      </c>
      <c r="H9" s="19">
        <v>0</v>
      </c>
      <c r="I9" s="19">
        <v>0</v>
      </c>
      <c r="J9" s="19"/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406</v>
      </c>
      <c r="C10" s="19">
        <v>875618</v>
      </c>
      <c r="D10" s="19">
        <v>875618</v>
      </c>
      <c r="E10" s="19">
        <v>875618</v>
      </c>
      <c r="F10" s="19">
        <v>0</v>
      </c>
      <c r="G10" s="19">
        <v>0</v>
      </c>
      <c r="H10" s="19">
        <v>0</v>
      </c>
      <c r="I10" s="19">
        <v>0</v>
      </c>
      <c r="J10" s="19"/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345</v>
      </c>
      <c r="C11" s="19">
        <v>2347642</v>
      </c>
      <c r="D11" s="19">
        <v>2347642</v>
      </c>
      <c r="E11" s="19">
        <v>1447642</v>
      </c>
      <c r="F11" s="19">
        <v>0</v>
      </c>
      <c r="G11" s="19">
        <v>0</v>
      </c>
      <c r="H11" s="19">
        <v>0</v>
      </c>
      <c r="I11" s="19">
        <v>0</v>
      </c>
      <c r="J11" s="19"/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407</v>
      </c>
      <c r="C12" s="19">
        <v>20740272</v>
      </c>
      <c r="D12" s="19">
        <v>20740272</v>
      </c>
      <c r="E12" s="19">
        <v>20740272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408</v>
      </c>
      <c r="C13" s="19">
        <v>9450272</v>
      </c>
      <c r="D13" s="19">
        <v>9450272</v>
      </c>
      <c r="E13" s="19">
        <v>9450272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359</v>
      </c>
      <c r="C14" s="19">
        <v>30000</v>
      </c>
      <c r="D14" s="19">
        <v>30000</v>
      </c>
      <c r="E14" s="19">
        <v>30000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360</v>
      </c>
      <c r="C15" s="19">
        <v>70000</v>
      </c>
      <c r="D15" s="19">
        <v>70000</v>
      </c>
      <c r="E15" s="19">
        <v>70000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409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366</v>
      </c>
      <c r="C17" s="19">
        <v>3695000</v>
      </c>
      <c r="D17" s="19">
        <v>3695000</v>
      </c>
      <c r="E17" s="19">
        <v>3695000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361</v>
      </c>
      <c r="C18" s="19">
        <v>495000</v>
      </c>
      <c r="D18" s="19">
        <v>495000</v>
      </c>
      <c r="E18" s="19">
        <v>495000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410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369</v>
      </c>
      <c r="C20" s="19">
        <v>280000</v>
      </c>
      <c r="D20" s="19">
        <v>280000</v>
      </c>
      <c r="E20" s="19">
        <v>280000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411</v>
      </c>
      <c r="C21" s="19">
        <v>1850000</v>
      </c>
      <c r="D21" s="19">
        <v>1850000</v>
      </c>
      <c r="E21" s="19">
        <v>1850000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372</v>
      </c>
      <c r="C22" s="19">
        <v>4870000</v>
      </c>
      <c r="D22" s="19">
        <v>4870000</v>
      </c>
      <c r="E22" s="19">
        <v>4870000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412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385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388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396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413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414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389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400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474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385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388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396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414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389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400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415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416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417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418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419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420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475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459</v>
      </c>
      <c r="C45" s="19">
        <v>140000</v>
      </c>
      <c r="D45" s="19">
        <v>140000</v>
      </c>
      <c r="E45" s="19">
        <v>140000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461</v>
      </c>
      <c r="C46" s="19">
        <v>140000</v>
      </c>
      <c r="D46" s="19">
        <v>140000</v>
      </c>
      <c r="E46" s="19">
        <v>140000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462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458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476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477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478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246</v>
      </c>
      <c r="C52" s="19">
        <v>1559338</v>
      </c>
      <c r="D52" s="19">
        <v>1559338</v>
      </c>
      <c r="E52" s="19">
        <v>1439338</v>
      </c>
      <c r="F52" s="19">
        <v>0</v>
      </c>
      <c r="G52" s="19">
        <v>120000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421</v>
      </c>
      <c r="C53" s="19">
        <v>358338</v>
      </c>
      <c r="D53" s="19">
        <v>358338</v>
      </c>
      <c r="E53" s="19">
        <v>358338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380</v>
      </c>
      <c r="C54" s="19">
        <v>40000</v>
      </c>
      <c r="D54" s="19">
        <v>40000</v>
      </c>
      <c r="E54" s="19">
        <v>40000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382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422</v>
      </c>
      <c r="C56" s="19">
        <v>261000</v>
      </c>
      <c r="D56" s="19">
        <v>261000</v>
      </c>
      <c r="E56" s="19">
        <v>261000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423</v>
      </c>
      <c r="C57" s="19">
        <v>900000</v>
      </c>
      <c r="D57" s="19">
        <v>900000</v>
      </c>
      <c r="E57" s="19">
        <v>780000</v>
      </c>
      <c r="F57" s="19">
        <v>0</v>
      </c>
      <c r="G57" s="19">
        <v>120000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463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464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465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449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450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451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452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453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479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480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481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482</v>
      </c>
      <c r="C69" s="19">
        <v>5690000</v>
      </c>
      <c r="D69" s="19">
        <v>5690000</v>
      </c>
      <c r="E69" s="19">
        <v>5690000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483</v>
      </c>
      <c r="C70" s="19">
        <v>5690000</v>
      </c>
      <c r="D70" s="19">
        <v>5690000</v>
      </c>
      <c r="E70" s="19">
        <v>5690000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484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485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486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487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488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489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466</v>
      </c>
      <c r="C77" s="19">
        <v>17660000</v>
      </c>
      <c r="D77" s="19">
        <v>17660000</v>
      </c>
      <c r="E77" s="19">
        <v>17560000</v>
      </c>
      <c r="F77" s="19">
        <v>0</v>
      </c>
      <c r="G77" s="19">
        <v>100000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467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468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469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470</v>
      </c>
      <c r="C81" s="19">
        <v>17660000</v>
      </c>
      <c r="D81" s="19">
        <v>17660000</v>
      </c>
      <c r="E81" s="19">
        <v>17560000</v>
      </c>
      <c r="F81" s="19">
        <v>0</v>
      </c>
      <c r="G81" s="19">
        <v>100000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</cp:lastModifiedBy>
  <dcterms:created xsi:type="dcterms:W3CDTF">2019-07-31T08:59:00Z</dcterms:created>
  <dcterms:modified xsi:type="dcterms:W3CDTF">2021-05-18T04:46:16Z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133094</vt:i4>
  </property>
  <property fmtid="{D5CDD505-2E9C-101B-9397-08002B2CF9AE}" pid="4" name="ICV">
    <vt:lpwstr>378393E3786142AEAB2212E13D6088BC</vt:lpwstr>
  </property>
</Properties>
</file>