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1495" windowHeight="10350" firstSheet="3" activeTab="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definedNames>
    <definedName name="_xlnm._FilterDatabase" localSheetId="4" hidden="1">一般预算支出功能分类!$A$6:$G$158</definedName>
    <definedName name="_xlnm._FilterDatabase" localSheetId="5" hidden="1">一般公共预算基本支出经济分类!$A$2:$E$38</definedName>
    <definedName name="_xlnm._FilterDatabase" localSheetId="0" hidden="1">收支总表!$A$39:$C$45</definedName>
  </definedNames>
  <calcPr calcId="144525"/>
</workbook>
</file>

<file path=xl/sharedStrings.xml><?xml version="1.0" encoding="utf-8"?>
<sst xmlns="http://schemas.openxmlformats.org/spreadsheetml/2006/main" count="509">
  <si>
    <t>收支总表</t>
  </si>
  <si>
    <t>部门：822_长沙市望城区乌山街道办事处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</si>
  <si>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</si>
  <si>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</si>
  <si>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</si>
  <si>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</si>
  <si>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</si>
  <si>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</si>
  <si>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</si>
  <si>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</si>
  <si>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</si>
  <si>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</si>
  <si>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</si>
  <si>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</si>
  <si>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</si>
  <si>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</si>
  <si>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</si>
  <si>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</si>
  <si>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</si>
  <si>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</si>
  <si>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</si>
  <si>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</si>
  <si>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</si>
  <si>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</si>
  <si>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</si>
  <si>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</si>
  <si>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</si>
  <si>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</si>
  <si>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</si>
  <si>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</si>
  <si>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</si>
  <si>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</si>
  <si>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</si>
  <si>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</si>
  <si>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</si>
  <si>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</si>
  <si>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</si>
  <si>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</si>
  <si>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</si>
  <si>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</si>
  <si>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</si>
  <si>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</si>
  <si>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</si>
  <si>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</si>
  <si>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</si>
  <si>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</si>
  <si>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</si>
  <si>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</si>
  <si>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</si>
  <si>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</si>
  <si>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</si>
  <si>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</si>
  <si>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</si>
  <si>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</si>
  <si>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</si>
  <si>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</si>
  <si>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</si>
  <si>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</si>
  <si>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</si>
  <si>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</si>
  <si>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</si>
  <si>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</si>
  <si>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</si>
  <si>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</si>
  <si>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</si>
  <si>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</si>
  <si>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</si>
  <si>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</si>
  <si>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</si>
  <si>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</si>
  <si>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</si>
  <si>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</si>
  <si>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</si>
  <si>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</si>
  <si>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总计:</t>
  </si>
  <si>
    <t>长沙市望城区乌山街道办事处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</si>
  <si>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</si>
  <si>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</si>
  <si>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</si>
  <si>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</si>
  <si>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</si>
  <si>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</si>
  <si>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</si>
  <si>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</si>
  <si>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</si>
  <si>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</si>
  <si>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</si>
  <si>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</si>
  <si>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</si>
  <si>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</si>
  <si>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</si>
  <si>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</si>
  <si>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</si>
  <si>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</si>
  <si>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</si>
  <si>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</si>
  <si>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</si>
  <si>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</si>
  <si>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</si>
  <si>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</si>
  <si>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>2010108</t>
  </si>
  <si>
    <t>代表工作</t>
  </si>
  <si>
    <t>20102</t>
  </si>
  <si>
    <t>政协事务</t>
  </si>
  <si>
    <t>2010202</t>
  </si>
  <si>
    <t>一般行政管理事务</t>
  </si>
  <si>
    <t>20103</t>
  </si>
  <si>
    <t>政府办公厅（室）及相关机构事务</t>
  </si>
  <si>
    <t>2010301</t>
  </si>
  <si>
    <t>行政运行</t>
  </si>
  <si>
    <t>2010302</t>
  </si>
  <si>
    <t>2010308</t>
  </si>
  <si>
    <t>信访事务</t>
  </si>
  <si>
    <t>2010399</t>
  </si>
  <si>
    <t>其他政府办公厅（室）及相关机构事务支出</t>
  </si>
  <si>
    <t>20104</t>
  </si>
  <si>
    <t>发展与改革事务</t>
  </si>
  <si>
    <t>2010402</t>
  </si>
  <si>
    <t>20106</t>
  </si>
  <si>
    <t>财政事务</t>
  </si>
  <si>
    <t>2010602</t>
  </si>
  <si>
    <t>20131</t>
  </si>
  <si>
    <t>党委办公厅（室）及相关机构事务</t>
  </si>
  <si>
    <t>2013105</t>
  </si>
  <si>
    <t>专项业务</t>
  </si>
  <si>
    <t>2013199</t>
  </si>
  <si>
    <t>其他党委办公厅（室）及相关机构事务支出</t>
  </si>
  <si>
    <t>20132</t>
  </si>
  <si>
    <t>组织事务</t>
  </si>
  <si>
    <t>2013202</t>
  </si>
  <si>
    <t>2013299</t>
  </si>
  <si>
    <t>其他组织事务支出</t>
  </si>
  <si>
    <t>20133</t>
  </si>
  <si>
    <t>宣传事务</t>
  </si>
  <si>
    <t>2013302</t>
  </si>
  <si>
    <t>20134</t>
  </si>
  <si>
    <t>统战事务</t>
  </si>
  <si>
    <t>2013499</t>
  </si>
  <si>
    <t>其他统战事务支出</t>
  </si>
  <si>
    <t>20136</t>
  </si>
  <si>
    <t>其他共产党事务支出</t>
  </si>
  <si>
    <t>2013602</t>
  </si>
  <si>
    <t>2013699</t>
  </si>
  <si>
    <t>20138</t>
  </si>
  <si>
    <t>市场监督管理事务</t>
  </si>
  <si>
    <t>2013816</t>
  </si>
  <si>
    <t>食品安全监管</t>
  </si>
  <si>
    <t>203</t>
  </si>
  <si>
    <t>国防支出</t>
  </si>
  <si>
    <t>20306</t>
  </si>
  <si>
    <t>国防动员</t>
  </si>
  <si>
    <t>2030601</t>
  </si>
  <si>
    <t>兵役征集</t>
  </si>
  <si>
    <t>2030607</t>
  </si>
  <si>
    <t>民兵</t>
  </si>
  <si>
    <t>204</t>
  </si>
  <si>
    <t>公共安全支出</t>
  </si>
  <si>
    <t>20402</t>
  </si>
  <si>
    <t>公安</t>
  </si>
  <si>
    <t>2040220</t>
  </si>
  <si>
    <t>执法办案</t>
  </si>
  <si>
    <t>教育支出</t>
  </si>
  <si>
    <t>普通教育</t>
  </si>
  <si>
    <t>2050299</t>
  </si>
  <si>
    <t xml:space="preserve">  其他普通教育支出</t>
  </si>
  <si>
    <t>206</t>
  </si>
  <si>
    <t>科学技术支出</t>
  </si>
  <si>
    <t>20604</t>
  </si>
  <si>
    <t>技术研究与开发</t>
  </si>
  <si>
    <t>2060499</t>
  </si>
  <si>
    <t>其他技术研究与开发支出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</si>
  <si>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</si>
  <si>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</si>
  <si>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</si>
  <si>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</si>
  <si>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</si>
  <si>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</si>
  <si>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</si>
  <si>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2070109</t>
  </si>
  <si>
    <t>群众文化</t>
  </si>
  <si>
    <t>2070199</t>
  </si>
  <si>
    <t>其他文化和旅游支出</t>
  </si>
  <si>
    <t>20708</t>
  </si>
  <si>
    <t>广播电视</t>
  </si>
  <si>
    <t>2070808</t>
  </si>
  <si>
    <t>广播电视事务</t>
  </si>
  <si>
    <t>20799</t>
  </si>
  <si>
    <t>其他文化旅游体育与传媒支出</t>
  </si>
  <si>
    <t>2079999</t>
  </si>
  <si>
    <t>208</t>
  </si>
  <si>
    <t>社会保障和就业支出</t>
  </si>
  <si>
    <t>20801</t>
  </si>
  <si>
    <t>人力资源和社会保障管理事务</t>
  </si>
  <si>
    <t>2080109</t>
  </si>
  <si>
    <t>社会保险经办机构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</si>
  <si>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</si>
  <si>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</si>
  <si>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</si>
  <si>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</si>
  <si>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</si>
  <si>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</si>
  <si>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</si>
  <si>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</si>
  <si>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</si>
  <si>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</si>
  <si>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</si>
  <si>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</si>
  <si>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2080899</t>
  </si>
  <si>
    <t>其他优抚支出</t>
  </si>
  <si>
    <t>20810</t>
  </si>
  <si>
    <t>社会福利</t>
  </si>
  <si>
    <t>2081002</t>
  </si>
  <si>
    <t>老年福利</t>
  </si>
  <si>
    <t>2081006</t>
  </si>
  <si>
    <t>养老服务</t>
  </si>
  <si>
    <t>20811</t>
  </si>
  <si>
    <t>残疾人事业</t>
  </si>
  <si>
    <t>2081105</t>
  </si>
  <si>
    <t>残疾人就业</t>
  </si>
  <si>
    <t>20819</t>
  </si>
  <si>
    <t>最低生活保障</t>
  </si>
  <si>
    <t>2081902</t>
  </si>
  <si>
    <t>农村最低生活保障金支出</t>
  </si>
  <si>
    <t>20828</t>
  </si>
  <si>
    <t>退役军人管理事务</t>
  </si>
  <si>
    <t>2082804</t>
  </si>
  <si>
    <t>拥军优属</t>
  </si>
  <si>
    <t>2082899</t>
  </si>
  <si>
    <t>其他退役军人事务管理支出</t>
  </si>
  <si>
    <t>20899</t>
  </si>
  <si>
    <t>其他社会保障和就业支出</t>
  </si>
  <si>
    <t>2089999</t>
  </si>
  <si>
    <t>210</t>
  </si>
  <si>
    <t>卫生健康支出</t>
  </si>
  <si>
    <t>21003</t>
  </si>
  <si>
    <t>基层医疗卫生机构</t>
  </si>
  <si>
    <t>2100301</t>
  </si>
  <si>
    <t>城市社区卫生机构</t>
  </si>
  <si>
    <t>2100302</t>
  </si>
  <si>
    <t>乡镇卫生院</t>
  </si>
  <si>
    <t>2100399</t>
  </si>
  <si>
    <t>其他基层医疗卫生机构支出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</si>
  <si>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</si>
  <si>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</si>
  <si>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</si>
  <si>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</si>
  <si>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</si>
  <si>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</si>
  <si>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</si>
  <si>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</si>
  <si>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211</t>
  </si>
  <si>
    <t>节能环保支出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</si>
  <si>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</si>
  <si>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</si>
  <si>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</si>
  <si>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</si>
  <si>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</si>
  <si>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</si>
  <si>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2110399</t>
  </si>
  <si>
    <t>其他污染防治支出</t>
  </si>
  <si>
    <t>21104</t>
  </si>
  <si>
    <t>自然生态保护</t>
  </si>
  <si>
    <t>2110402</t>
  </si>
  <si>
    <t>农村环境保护</t>
  </si>
  <si>
    <t>2110499</t>
  </si>
  <si>
    <t>其他自然生态保护支出</t>
  </si>
  <si>
    <t>21110</t>
  </si>
  <si>
    <t>能源节约利用</t>
  </si>
  <si>
    <t>2111001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</si>
  <si>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</si>
  <si>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</si>
  <si>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</si>
  <si>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</si>
  <si>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</si>
  <si>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</si>
  <si>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</si>
  <si>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</si>
  <si>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</si>
  <si>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</si>
  <si>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</si>
  <si>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</si>
  <si>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</si>
  <si>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</si>
  <si>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</si>
  <si>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</si>
  <si>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</si>
  <si>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</si>
  <si>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21206</t>
  </si>
  <si>
    <t>建设市场管理与监督</t>
  </si>
  <si>
    <t>2120601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</si>
  <si>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</si>
  <si>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</si>
  <si>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</si>
  <si>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</si>
  <si>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</si>
  <si>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</si>
  <si>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</si>
  <si>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2130108</t>
  </si>
  <si>
    <t>病虫害控制</t>
  </si>
  <si>
    <t>2130122</t>
  </si>
  <si>
    <t>农业生产发展</t>
  </si>
  <si>
    <t>2130124</t>
  </si>
  <si>
    <t>农村合作经济</t>
  </si>
  <si>
    <t>2130126</t>
  </si>
  <si>
    <t>农村社会事业</t>
  </si>
  <si>
    <t>2130142</t>
  </si>
  <si>
    <t>农村道路建设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</si>
  <si>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</si>
  <si>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</si>
  <si>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</si>
  <si>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</si>
  <si>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</si>
  <si>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</si>
  <si>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2130207</t>
  </si>
  <si>
    <t>森林资源管理</t>
  </si>
  <si>
    <t>21303</t>
  </si>
  <si>
    <t>水利</t>
  </si>
  <si>
    <t>2130305</t>
  </si>
  <si>
    <t>水利工程建设</t>
  </si>
  <si>
    <t>2130306</t>
  </si>
  <si>
    <t>水利工程运行与维护</t>
  </si>
  <si>
    <t>2130314</t>
  </si>
  <si>
    <t>防汛</t>
  </si>
  <si>
    <t>2130316</t>
  </si>
  <si>
    <t>农村水利</t>
  </si>
  <si>
    <t>2130335</t>
  </si>
  <si>
    <t>农村供水</t>
  </si>
  <si>
    <t>2130399</t>
  </si>
  <si>
    <t>其他水利支出</t>
  </si>
  <si>
    <t>21305</t>
  </si>
  <si>
    <t>巩固脱贫攻坚成果衔接乡村振兴</t>
  </si>
  <si>
    <t>2130504</t>
  </si>
  <si>
    <t>农村基础设施建设</t>
  </si>
  <si>
    <t>2130505</t>
  </si>
  <si>
    <t>生产发展</t>
  </si>
  <si>
    <t>2130599</t>
  </si>
  <si>
    <t>其他巩固脱贫攻坚成果衔接乡村振兴支出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</si>
  <si>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</si>
  <si>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</si>
  <si>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</si>
  <si>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</si>
  <si>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</si>
  <si>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</si>
  <si>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2130707</t>
  </si>
  <si>
    <t>农村综合改革示范试点补助</t>
  </si>
  <si>
    <t>214</t>
  </si>
  <si>
    <t>交通运输支出</t>
  </si>
  <si>
    <t>21401</t>
  </si>
  <si>
    <t>公路水路运输</t>
  </si>
  <si>
    <t>2140104</t>
  </si>
  <si>
    <t>公路建设</t>
  </si>
  <si>
    <t>2140199</t>
  </si>
  <si>
    <t>其他公路水路运输支出</t>
  </si>
  <si>
    <t>21406</t>
  </si>
  <si>
    <t>车辆购置税支出</t>
  </si>
  <si>
    <t>2140602</t>
  </si>
  <si>
    <t>车辆购置税用于农村公路建设支出</t>
  </si>
  <si>
    <t>21499</t>
  </si>
  <si>
    <t>其他交通运输支出</t>
  </si>
  <si>
    <t>2149999</t>
  </si>
  <si>
    <t>215</t>
  </si>
  <si>
    <t>资源勘探工业信息等支出</t>
  </si>
  <si>
    <t>21508</t>
  </si>
  <si>
    <t>支持中小企业发展和管理支出</t>
  </si>
  <si>
    <t>2150805</t>
  </si>
  <si>
    <t>中小企业发展专项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</si>
  <si>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</si>
  <si>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</si>
  <si>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</si>
  <si>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</si>
  <si>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</si>
  <si>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</si>
  <si>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</si>
  <si>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</si>
  <si>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</si>
  <si>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</si>
  <si>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2240109</t>
  </si>
  <si>
    <t>应急管理</t>
  </si>
  <si>
    <t>2240199</t>
  </si>
  <si>
    <t>其他应急管理支出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</si>
  <si>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</si>
  <si>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</si>
  <si>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</si>
  <si>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</si>
  <si>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</si>
  <si>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</si>
  <si>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</si>
  <si>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</si>
  <si>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</si>
  <si>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</si>
  <si>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</si>
  <si>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</si>
  <si>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</si>
  <si>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</si>
  <si>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</si>
  <si>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</si>
  <si>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</si>
  <si>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</si>
  <si>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</si>
  <si>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</si>
  <si>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</si>
  <si>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</si>
  <si>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</si>
  <si>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</si>
  <si>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</si>
  <si>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</si>
  <si>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</si>
  <si>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</si>
  <si>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</si>
  <si>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</si>
  <si>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</si>
  <si>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</si>
  <si>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</si>
  <si>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</si>
  <si>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</si>
  <si>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</si>
  <si>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302</t>
  </si>
  <si>
    <t>商品和服务支出</t>
  </si>
  <si>
    <t>办公费</t>
  </si>
  <si>
    <t>水费</t>
  </si>
  <si>
    <t>电费</t>
  </si>
  <si>
    <t>物业管理费</t>
  </si>
  <si>
    <t>差旅费</t>
  </si>
  <si>
    <t>因公出国（境）费用</t>
  </si>
  <si>
    <t>维修（护）费</t>
  </si>
  <si>
    <t>会议费</t>
  </si>
  <si>
    <t>培训费</t>
  </si>
  <si>
    <t>公务接待费</t>
  </si>
  <si>
    <t>劳务费</t>
  </si>
  <si>
    <t>委托业务费</t>
  </si>
  <si>
    <t>公务用车运行维护费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</si>
  <si>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</si>
  <si>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</si>
  <si>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</si>
  <si>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</si>
  <si>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</si>
  <si>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</si>
  <si>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</si>
  <si>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</si>
  <si>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</si>
  <si>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</si>
  <si>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</si>
  <si>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</si>
  <si>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</si>
  <si>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20822</t>
  </si>
  <si>
    <t>大中型水库移民后期扶持基金支出</t>
  </si>
  <si>
    <t>2082201</t>
  </si>
  <si>
    <t>移民补助</t>
  </si>
  <si>
    <t>2082202</t>
  </si>
  <si>
    <t>基础设施建设和经济发展</t>
  </si>
  <si>
    <t>21208</t>
  </si>
  <si>
    <t>国有土地使用权出让收入安排的支出</t>
  </si>
  <si>
    <t>2120801</t>
  </si>
  <si>
    <t>征地和拆迁补偿支出</t>
  </si>
  <si>
    <t>2120802</t>
  </si>
  <si>
    <t>土地开发支出</t>
  </si>
  <si>
    <t>2120804</t>
  </si>
  <si>
    <t>农村基础设施建设支出</t>
  </si>
  <si>
    <t>2120810</t>
  </si>
  <si>
    <t>棚户区改造支出</t>
  </si>
  <si>
    <t>2120814</t>
  </si>
  <si>
    <t>农业生产发展支出</t>
  </si>
  <si>
    <t>2120815</t>
  </si>
  <si>
    <t>农村社会事业支出</t>
  </si>
  <si>
    <t>2120816</t>
  </si>
  <si>
    <t>农业农村生态环境支出</t>
  </si>
  <si>
    <t>21213</t>
  </si>
  <si>
    <t>城市基础设施配套费安排的支出</t>
  </si>
  <si>
    <t>2121399</t>
  </si>
  <si>
    <t>其他城市基础设施配套费安排的支出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</si>
  <si>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</si>
  <si>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</si>
  <si>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</si>
  <si>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</si>
  <si>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</si>
  <si>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</si>
  <si>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</si>
  <si>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用于体育事业的彩票公益金支出</t>
  </si>
  <si>
    <t>2296099</t>
  </si>
  <si>
    <t>用于其他社会公益事业的彩票公益金支出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</si>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</sst>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9"/>
      <name val="SimSun"/>
      <charset val="134"/>
    </font>
    <font>
      <sz val="11"/>
      <color indexed="8"/>
      <name val="等线"/>
      <charset val="1"/>
      <scheme val="minor"/>
    </font>
    <font>
      <b/>
      <sz val="10"/>
      <color rgb="FF000000"/>
      <name val="SimSun"/>
      <charset val="134"/>
    </font>
    <font>
      <sz val="9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15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2" fillId="0" borderId="0" xfId="43" applyNumberFormat="1" applyFont="1" applyFill="1" applyBorder="1" applyAlignment="1" applyProtection="1">
      <alignment vertical="center" wrapText="1"/>
    </xf>
    <xf numFmtId="0" fontId="3" fillId="0" borderId="1" xfId="43" applyNumberFormat="1" applyFont="1" applyFill="1" applyBorder="1" applyAlignment="1" applyProtection="1">
      <alignment horizontal="center" vertical="center" wrapText="1"/>
    </xf>
    <xf numFmtId="49" fontId="2" fillId="0" borderId="1" xfId="43" applyNumberFormat="1" applyFont="1" applyFill="1" applyBorder="1" applyAlignment="1" applyProtection="1">
      <alignment vertical="center" wrapText="1"/>
      <protection locked="0"/>
    </xf>
    <xf numFmtId="4" fontId="2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0" xfId="43" applyNumberFormat="1" applyFont="1" applyFill="1" applyBorder="1" applyAlignment="1" applyProtection="1">
      <alignment vertical="center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3" fillId="0" borderId="0" xfId="43" applyNumberFormat="1" applyFont="1" applyFill="1" applyBorder="1" applyAlignment="1" applyProtection="1">
      <alignment horizontal="right" vertical="center" wrapText="1"/>
    </xf>
    <xf numFmtId="1" fontId="0" fillId="0" borderId="0" xfId="6" applyNumberFormat="1" applyFont="1" applyFill="1" applyBorder="1" applyAlignment="1" applyProtection="1"/>
    <xf numFmtId="1" fontId="6" fillId="0" borderId="0" xfId="6" applyNumberFormat="1" applyFont="1" applyFill="1" applyBorder="1" applyAlignment="1" applyProtection="1">
      <alignment horizontal="center" vertical="center" wrapText="1"/>
    </xf>
    <xf numFmtId="0" fontId="6" fillId="0" borderId="0" xfId="6" applyNumberFormat="1" applyFont="1" applyFill="1" applyBorder="1" applyAlignment="1" applyProtection="1">
      <alignment horizontal="center" vertical="center" wrapText="1"/>
    </xf>
    <xf numFmtId="1" fontId="2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vertical="center" wrapText="1"/>
    </xf>
    <xf numFmtId="1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1" fontId="2" fillId="0" borderId="1" xfId="6" applyNumberFormat="1" applyFont="1" applyFill="1" applyBorder="1" applyAlignment="1" applyProtection="1">
      <alignment vertical="center" wrapText="1"/>
      <protection locked="0"/>
    </xf>
    <xf numFmtId="49" fontId="2" fillId="0" borderId="1" xfId="6" applyNumberFormat="1" applyFont="1" applyFill="1" applyBorder="1" applyAlignment="1" applyProtection="1">
      <alignment vertical="center" wrapText="1"/>
      <protection locked="0"/>
    </xf>
    <xf numFmtId="4" fontId="2" fillId="0" borderId="1" xfId="6" applyNumberFormat="1" applyFont="1" applyFill="1" applyBorder="1" applyAlignment="1" applyProtection="1">
      <alignment vertical="center" wrapText="1"/>
      <protection locked="0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5" fillId="0" borderId="0" xfId="6" applyNumberFormat="1" applyFont="1" applyFill="1" applyBorder="1" applyAlignment="1" applyProtection="1">
      <alignment horizontal="left" vertical="center" wrapText="1"/>
      <protection locked="0"/>
    </xf>
    <xf numFmtId="0" fontId="5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2" fillId="2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6" applyNumberFormat="1" applyFont="1" applyFill="1" applyBorder="1" applyAlignment="1" applyProtection="1"/>
    <xf numFmtId="4" fontId="3" fillId="0" borderId="1" xfId="6" applyNumberFormat="1" applyFont="1" applyFill="1" applyBorder="1" applyAlignment="1" applyProtection="1">
      <alignment vertical="center" wrapText="1"/>
      <protection locked="0"/>
    </xf>
    <xf numFmtId="0" fontId="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2" fillId="0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vertical="center" wrapText="1"/>
      <protection locked="0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horizontal="right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3" fillId="0" borderId="0" xfId="6" applyNumberFormat="1" applyFont="1" applyFill="1" applyBorder="1" applyAlignment="1" applyProtection="1">
      <alignment horizontal="right" vertical="center" wrapText="1"/>
    </xf>
    <xf numFmtId="0" fontId="12" fillId="0" borderId="1" xfId="6" applyNumberFormat="1" applyFont="1" applyFill="1" applyBorder="1" applyAlignment="1" applyProtection="1">
      <alignment vertical="center" wrapText="1"/>
    </xf>
    <xf numFmtId="4" fontId="13" fillId="0" borderId="1" xfId="6" applyNumberFormat="1" applyFont="1" applyFill="1" applyBorder="1" applyAlignment="1" applyProtection="1">
      <alignment vertical="center" wrapText="1"/>
      <protection locked="0"/>
    </xf>
    <xf numFmtId="4" fontId="12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2" fillId="0" borderId="1" xfId="6" applyNumberFormat="1" applyFont="1" applyFill="1" applyBorder="1" applyAlignment="1" applyProtection="1">
      <alignment vertical="center" wrapText="1"/>
      <protection locked="0"/>
    </xf>
    <xf numFmtId="0" fontId="12" fillId="0" borderId="1" xfId="6" applyNumberFormat="1" applyFont="1" applyFill="1" applyBorder="1" applyAlignment="1" applyProtection="1">
      <alignment vertical="center" wrapText="1"/>
      <protection locked="0"/>
    </xf>
    <xf numFmtId="0" fontId="13" fillId="0" borderId="1" xfId="6" applyNumberFormat="1" applyFont="1" applyFill="1" applyBorder="1" applyAlignment="1" applyProtection="1">
      <alignment horizontal="center" vertical="center" wrapText="1"/>
    </xf>
    <xf numFmtId="4" fontId="13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2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6" applyNumberFormat="1" applyFont="1" applyFill="1" applyBorder="1" applyAlignment="1" applyProtection="1">
      <alignment horizontal="left" vertical="center" wrapText="1"/>
      <protection locked="0"/>
    </xf>
    <xf numFmtId="0" fontId="14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12" fillId="0" borderId="1" xfId="6" applyNumberFormat="1" applyFont="1" applyFill="1" applyBorder="1" applyAlignment="1" applyProtection="1">
      <alignment horizontal="center" vertical="center" wrapText="1"/>
    </xf>
    <xf numFmtId="0" fontId="12" fillId="0" borderId="1" xfId="6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showZeros="0" zoomScale="115" zoomScaleNormal="115" workbookViewId="0">
      <selection activeCell="B15" sqref="B15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9"/>
      <c r="B1" s="19"/>
      <c r="C1" s="19"/>
      <c r="D1" s="19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38" t="s">
        <v>1</v>
      </c>
      <c r="B3" s="38"/>
      <c r="C3" s="38"/>
      <c r="D3" s="39"/>
    </row>
    <row r="4" ht="22.5" customHeight="1" spans="1:4">
      <c r="A4" s="25"/>
      <c r="B4" s="25"/>
      <c r="C4" s="25"/>
      <c r="D4" s="40" t="s">
        <v>2</v>
      </c>
    </row>
    <row r="5" ht="28.5" customHeight="1" spans="1:4">
      <c r="A5" s="53" t="s">
        <v>3</v>
      </c>
      <c r="B5" s="53"/>
      <c r="C5" s="53" t="s">
        <v>4</v>
      </c>
      <c r="D5" s="53"/>
    </row>
    <row r="6" ht="30.75" customHeight="1" spans="1:4">
      <c r="A6" s="54" t="s">
        <v>5</v>
      </c>
      <c r="B6" s="54" t="s">
        <v>6</v>
      </c>
      <c r="C6" s="54" t="s">
        <v>5</v>
      </c>
      <c r="D6" s="54" t="s">
        <v>6</v>
      </c>
    </row>
    <row r="7" ht="16.5" customHeight="1" spans="1:4">
      <c r="A7" s="41" t="s">
        <v>7</v>
      </c>
      <c r="B7" s="43">
        <v>14760.793158</v>
      </c>
      <c r="C7" s="41" t="s">
        <v>8</v>
      </c>
      <c r="D7" s="43">
        <v>3515.4536</v>
      </c>
    </row>
    <row r="8" ht="16.5" customHeight="1" spans="1:4">
      <c r="A8" s="41" t="s">
        <v>9</v>
      </c>
      <c r="B8" s="43"/>
      <c r="C8" s="41" t="s">
        <v>10</v>
      </c>
      <c r="D8" s="43">
        <v>0</v>
      </c>
    </row>
    <row r="9" ht="16.5" customHeight="1" spans="1:4">
      <c r="A9" s="41" t="s">
        <v>11</v>
      </c>
      <c r="B9" s="43"/>
      <c r="C9" s="41" t="s">
        <v>12</v>
      </c>
      <c r="D9" s="43">
        <v>115.03</v>
      </c>
    </row>
    <row r="10" ht="16.5" customHeight="1" spans="1:4">
      <c r="A10" s="41" t="s">
        <v>13</v>
      </c>
      <c r="B10" s="43"/>
      <c r="C10" s="41" t="s">
        <v>14</v>
      </c>
      <c r="D10" s="43">
        <v>12.88</v>
      </c>
    </row>
    <row r="11" ht="16.5" customHeight="1" spans="1:4">
      <c r="A11" s="41" t="s">
        <v>15</v>
      </c>
      <c r="B11" s="43"/>
      <c r="C11" s="41" t="s">
        <v>16</v>
      </c>
      <c r="D11" s="43">
        <v>0</v>
      </c>
    </row>
    <row r="12" ht="16.5" customHeight="1" spans="1:4">
      <c r="A12" s="41" t="s">
        <v>17</v>
      </c>
      <c r="B12" s="43"/>
      <c r="C12" s="41" t="s">
        <v>18</v>
      </c>
      <c r="D12" s="43">
        <v>38.5</v>
      </c>
    </row>
    <row r="13" ht="16.5" customHeight="1" spans="1:4">
      <c r="A13" s="41" t="s">
        <v>19</v>
      </c>
      <c r="B13" s="43"/>
      <c r="C13" s="41" t="s">
        <v>20</v>
      </c>
      <c r="D13" s="43">
        <v>31.4</v>
      </c>
    </row>
    <row r="14" ht="16.5" customHeight="1" spans="1:4">
      <c r="A14" s="41"/>
      <c r="B14" s="45"/>
      <c r="C14" s="41" t="s">
        <v>21</v>
      </c>
      <c r="D14" s="43">
        <v>839.618461</v>
      </c>
    </row>
    <row r="15" ht="16.5" customHeight="1" spans="1:4">
      <c r="A15" s="41"/>
      <c r="B15" s="45"/>
      <c r="C15" s="41" t="s">
        <v>22</v>
      </c>
      <c r="D15" s="43"/>
    </row>
    <row r="16" ht="16.5" customHeight="1" spans="1:4">
      <c r="A16" s="41"/>
      <c r="B16" s="45"/>
      <c r="C16" s="41" t="s">
        <v>23</v>
      </c>
      <c r="D16" s="43">
        <v>172.94</v>
      </c>
    </row>
    <row r="17" ht="16.5" customHeight="1" spans="1:4">
      <c r="A17" s="41"/>
      <c r="B17" s="45"/>
      <c r="C17" s="41" t="s">
        <v>24</v>
      </c>
      <c r="D17" s="43">
        <v>177.811314</v>
      </c>
    </row>
    <row r="18" ht="16.5" customHeight="1" spans="1:4">
      <c r="A18" s="41"/>
      <c r="B18" s="45"/>
      <c r="C18" s="41" t="s">
        <v>25</v>
      </c>
      <c r="D18" s="43">
        <v>4244.027618</v>
      </c>
    </row>
    <row r="19" ht="16.5" customHeight="1" spans="1:4">
      <c r="A19" s="41"/>
      <c r="B19" s="45"/>
      <c r="C19" s="41" t="s">
        <v>26</v>
      </c>
      <c r="D19" s="43">
        <v>4328.249165</v>
      </c>
    </row>
    <row r="20" ht="16.5" customHeight="1" spans="1:4">
      <c r="A20" s="41"/>
      <c r="B20" s="45"/>
      <c r="C20" s="41" t="s">
        <v>27</v>
      </c>
      <c r="D20" s="43">
        <v>758.73</v>
      </c>
    </row>
    <row r="21" ht="16.5" customHeight="1" spans="1:4">
      <c r="A21" s="41"/>
      <c r="B21" s="45"/>
      <c r="C21" s="41" t="s">
        <v>28</v>
      </c>
      <c r="D21" s="43">
        <v>20</v>
      </c>
    </row>
    <row r="22" ht="16.5" customHeight="1" spans="1:4">
      <c r="A22" s="41"/>
      <c r="B22" s="45"/>
      <c r="C22" s="41" t="s">
        <v>29</v>
      </c>
      <c r="D22" s="43">
        <v>0</v>
      </c>
    </row>
    <row r="23" ht="16.5" customHeight="1" spans="1:4">
      <c r="A23" s="41"/>
      <c r="B23" s="45"/>
      <c r="C23" s="41" t="s">
        <v>30</v>
      </c>
      <c r="D23" s="43">
        <v>0</v>
      </c>
    </row>
    <row r="24" ht="16.5" customHeight="1" spans="1:4">
      <c r="A24" s="41"/>
      <c r="B24" s="45"/>
      <c r="C24" s="41" t="s">
        <v>31</v>
      </c>
      <c r="D24" s="43">
        <v>0</v>
      </c>
    </row>
    <row r="25" ht="16.5" customHeight="1" spans="1:4">
      <c r="A25" s="41"/>
      <c r="B25" s="45"/>
      <c r="C25" s="41" t="s">
        <v>32</v>
      </c>
      <c r="D25" s="43">
        <v>0</v>
      </c>
    </row>
    <row r="26" ht="16.5" customHeight="1" spans="1:4">
      <c r="A26" s="41"/>
      <c r="B26" s="45"/>
      <c r="C26" s="41" t="s">
        <v>33</v>
      </c>
      <c r="D26" s="43">
        <v>300.53</v>
      </c>
    </row>
    <row r="27" ht="16.5" customHeight="1" spans="1:4">
      <c r="A27" s="41"/>
      <c r="B27" s="45"/>
      <c r="C27" s="41" t="s">
        <v>34</v>
      </c>
      <c r="D27" s="43">
        <v>0</v>
      </c>
    </row>
    <row r="28" ht="16.5" customHeight="1" spans="1:4">
      <c r="A28" s="41"/>
      <c r="B28" s="45"/>
      <c r="C28" s="41" t="s">
        <v>35</v>
      </c>
      <c r="D28" s="43">
        <v>0</v>
      </c>
    </row>
    <row r="29" ht="16.5" customHeight="1" spans="1:4">
      <c r="A29" s="41"/>
      <c r="B29" s="45"/>
      <c r="C29" s="41" t="s">
        <v>36</v>
      </c>
      <c r="D29" s="43">
        <v>29.523</v>
      </c>
    </row>
    <row r="30" ht="16.5" customHeight="1" spans="1:4">
      <c r="A30" s="41"/>
      <c r="B30" s="45"/>
      <c r="C30" s="41" t="s">
        <v>37</v>
      </c>
      <c r="D30" s="43"/>
    </row>
    <row r="31" ht="16.5" customHeight="1" spans="1:4">
      <c r="A31" s="41"/>
      <c r="B31" s="45"/>
      <c r="C31" s="41" t="s">
        <v>38</v>
      </c>
      <c r="D31" s="43">
        <v>176.1</v>
      </c>
    </row>
    <row r="32" ht="16.5" customHeight="1" spans="1:4">
      <c r="A32" s="41"/>
      <c r="B32" s="45"/>
      <c r="C32" s="41" t="s">
        <v>39</v>
      </c>
      <c r="D32" s="43"/>
    </row>
    <row r="33" ht="16.5" customHeight="1" spans="1:4">
      <c r="A33" s="41"/>
      <c r="B33" s="45"/>
      <c r="C33" s="41" t="s">
        <v>40</v>
      </c>
      <c r="D33" s="43">
        <v>0</v>
      </c>
    </row>
    <row r="34" ht="16.5" customHeight="1" spans="1:4">
      <c r="A34" s="41"/>
      <c r="B34" s="45"/>
      <c r="C34" s="41" t="s">
        <v>41</v>
      </c>
      <c r="D34" s="43">
        <v>0</v>
      </c>
    </row>
    <row r="35" ht="16.5" customHeight="1" spans="1:4">
      <c r="A35" s="41"/>
      <c r="B35" s="45"/>
      <c r="C35" s="41" t="s">
        <v>42</v>
      </c>
      <c r="D35" s="43"/>
    </row>
    <row r="36" ht="16.5" customHeight="1" spans="1:4">
      <c r="A36" s="41"/>
      <c r="B36" s="45"/>
      <c r="C36" s="41" t="s">
        <v>43</v>
      </c>
      <c r="D36" s="43">
        <v>0</v>
      </c>
    </row>
    <row r="37" ht="16.5" customHeight="1" spans="1:4">
      <c r="A37" s="41"/>
      <c r="B37" s="45"/>
      <c r="C37" s="55"/>
      <c r="D37" s="43"/>
    </row>
    <row r="38" ht="16.5" customHeight="1" spans="1:4">
      <c r="A38" s="41"/>
      <c r="B38" s="45"/>
      <c r="C38" s="41"/>
      <c r="D38" s="43"/>
    </row>
    <row r="39" ht="16.5" customHeight="1" spans="1:4">
      <c r="A39" s="46" t="s">
        <v>44</v>
      </c>
      <c r="B39" s="47">
        <f>SUM(B7:B13)</f>
        <v>14760.793158</v>
      </c>
      <c r="C39" s="46" t="s">
        <v>45</v>
      </c>
      <c r="D39" s="47">
        <f>SUM(D7:D36)</f>
        <v>14760.793158</v>
      </c>
    </row>
    <row r="40" ht="16.5" customHeight="1" spans="1:4">
      <c r="A40" s="56" t="s">
        <v>46</v>
      </c>
      <c r="B40" s="43"/>
      <c r="C40" s="46" t="s">
        <v>47</v>
      </c>
      <c r="D40" s="47"/>
    </row>
    <row r="41" ht="16.5" customHeight="1" spans="1:4">
      <c r="A41" s="56" t="s">
        <v>48</v>
      </c>
      <c r="B41" s="43"/>
      <c r="C41" s="55"/>
      <c r="D41" s="43"/>
    </row>
    <row r="42" ht="16.5" customHeight="1" spans="1:4">
      <c r="A42" s="56" t="s">
        <v>49</v>
      </c>
      <c r="B42" s="43"/>
      <c r="C42" s="55"/>
      <c r="D42" s="43"/>
    </row>
    <row r="43" ht="16.5" customHeight="1" spans="1:4">
      <c r="A43" s="56" t="s">
        <v>50</v>
      </c>
      <c r="B43" s="43"/>
      <c r="C43" s="41"/>
      <c r="D43" s="43"/>
    </row>
    <row r="44" ht="16.5" customHeight="1" spans="1:4">
      <c r="A44" s="56" t="s">
        <v>51</v>
      </c>
      <c r="B44" s="43"/>
      <c r="C44" s="41"/>
      <c r="D44" s="43"/>
    </row>
    <row r="45" ht="16.5" customHeight="1" spans="1:4">
      <c r="A45" s="46" t="s">
        <v>52</v>
      </c>
      <c r="B45" s="47"/>
      <c r="C45" s="46" t="s">
        <v>53</v>
      </c>
      <c r="D45" s="47"/>
    </row>
  </sheetData>
  <mergeCells count="5">
    <mergeCell ref="A1:D1"/>
    <mergeCell ref="A2:D2"/>
    <mergeCell ref="A3:C3"/>
    <mergeCell ref="A5:B5"/>
    <mergeCell ref="C5:D5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showZeros="0" workbookViewId="0">
      <selection activeCell="K11" sqref="K11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10.25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38" t="s">
        <v>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</row>
    <row r="4" ht="17.25" customHeight="1" spans="1:17">
      <c r="A4" s="40" t="s">
        <v>2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</row>
    <row r="5" ht="34.5" customHeight="1" spans="1:17">
      <c r="A5" s="46" t="s">
        <v>55</v>
      </c>
      <c r="B5" s="46"/>
      <c r="C5" s="46" t="s">
        <v>56</v>
      </c>
      <c r="D5" s="46" t="s">
        <v>57</v>
      </c>
      <c r="E5" s="46"/>
      <c r="F5" s="46"/>
      <c r="G5" s="46"/>
      <c r="H5" s="46"/>
      <c r="I5" s="46"/>
      <c r="J5" s="46"/>
      <c r="K5" s="46"/>
      <c r="L5" s="46" t="s">
        <v>58</v>
      </c>
      <c r="M5" s="46"/>
      <c r="N5" s="46"/>
      <c r="O5" s="46"/>
      <c r="P5" s="46"/>
      <c r="Q5" s="46"/>
    </row>
    <row r="6" ht="18.75" customHeight="1" spans="1:17">
      <c r="A6" s="46" t="s">
        <v>59</v>
      </c>
      <c r="B6" s="46" t="s">
        <v>60</v>
      </c>
      <c r="C6" s="46"/>
      <c r="D6" s="46" t="s">
        <v>61</v>
      </c>
      <c r="E6" s="46" t="s">
        <v>62</v>
      </c>
      <c r="F6" s="46" t="s">
        <v>63</v>
      </c>
      <c r="G6" s="46" t="s">
        <v>64</v>
      </c>
      <c r="H6" s="46" t="s">
        <v>65</v>
      </c>
      <c r="I6" s="46" t="s">
        <v>66</v>
      </c>
      <c r="J6" s="46" t="s">
        <v>67</v>
      </c>
      <c r="K6" s="46" t="s">
        <v>68</v>
      </c>
      <c r="L6" s="46" t="s">
        <v>61</v>
      </c>
      <c r="M6" s="46" t="s">
        <v>46</v>
      </c>
      <c r="N6" s="46"/>
      <c r="O6" s="46"/>
      <c r="P6" s="46" t="s">
        <v>69</v>
      </c>
      <c r="Q6" s="46" t="s">
        <v>51</v>
      </c>
    </row>
    <row r="7" ht="28.5" customHeight="1" spans="1:17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 t="s">
        <v>70</v>
      </c>
      <c r="N7" s="46" t="s">
        <v>71</v>
      </c>
      <c r="O7" s="46" t="s">
        <v>72</v>
      </c>
      <c r="P7" s="46"/>
      <c r="Q7" s="46"/>
    </row>
    <row r="8" ht="32.25" customHeight="1" spans="1:17">
      <c r="A8" s="46" t="s">
        <v>73</v>
      </c>
      <c r="B8" s="46"/>
      <c r="C8" s="43">
        <f>D8+L8</f>
        <v>14760.793158</v>
      </c>
      <c r="D8" s="43">
        <f>SUM(E8:K8)</f>
        <v>14760.793158</v>
      </c>
      <c r="E8" s="47">
        <v>14760.793158</v>
      </c>
      <c r="F8" s="47"/>
      <c r="G8" s="47"/>
      <c r="H8" s="47"/>
      <c r="I8" s="47"/>
      <c r="J8" s="47"/>
      <c r="K8" s="47"/>
      <c r="L8" s="43">
        <f>SUM(M8+P8+Q8)</f>
        <v>0</v>
      </c>
      <c r="M8" s="47"/>
      <c r="N8" s="47"/>
      <c r="O8" s="47"/>
      <c r="P8" s="47"/>
      <c r="Q8" s="47"/>
    </row>
    <row r="9" ht="30.75" customHeight="1" spans="1:17">
      <c r="A9" s="50" t="s">
        <v>1</v>
      </c>
      <c r="B9" s="51" t="s">
        <v>74</v>
      </c>
      <c r="C9" s="43">
        <f>D9+L9</f>
        <v>14760.793158</v>
      </c>
      <c r="D9" s="43">
        <f>SUM(E9:K9)</f>
        <v>14760.793158</v>
      </c>
      <c r="E9" s="47">
        <v>14760.793158</v>
      </c>
      <c r="F9" s="47"/>
      <c r="G9" s="47"/>
      <c r="H9" s="47"/>
      <c r="I9" s="47"/>
      <c r="J9" s="47"/>
      <c r="K9" s="47"/>
      <c r="L9" s="43">
        <f>SUM(M9+P9+Q9)</f>
        <v>0</v>
      </c>
      <c r="M9" s="47"/>
      <c r="N9" s="47"/>
      <c r="O9" s="47"/>
      <c r="P9" s="47"/>
      <c r="Q9" s="47"/>
    </row>
    <row r="10" ht="27" customHeight="1" spans="1:17">
      <c r="A10" s="52">
        <v>822001</v>
      </c>
      <c r="B10" s="52" t="s">
        <v>75</v>
      </c>
      <c r="C10" s="43">
        <f>D10+L10</f>
        <v>14760.793158</v>
      </c>
      <c r="D10" s="43">
        <f>SUM(E10:K10)</f>
        <v>14760.793158</v>
      </c>
      <c r="E10" s="43">
        <v>14760.793158</v>
      </c>
      <c r="F10" s="43"/>
      <c r="G10" s="43"/>
      <c r="H10" s="43"/>
      <c r="I10" s="43"/>
      <c r="J10" s="43"/>
      <c r="K10" s="43"/>
      <c r="L10" s="43">
        <f>SUM(M10+P10+Q10)</f>
        <v>0</v>
      </c>
      <c r="M10" s="43"/>
      <c r="N10" s="43"/>
      <c r="O10" s="43"/>
      <c r="P10" s="43"/>
      <c r="Q10" s="43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G15" sqref="G15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</cols>
  <sheetData>
    <row r="1" ht="22.5" customHeight="1" spans="1:9">
      <c r="A1" s="19"/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0" t="s">
        <v>1</v>
      </c>
      <c r="B3" s="20"/>
      <c r="C3" s="20"/>
      <c r="D3" s="20"/>
      <c r="E3" s="20"/>
      <c r="F3" s="20"/>
      <c r="G3" s="20"/>
      <c r="H3" s="20"/>
      <c r="I3" s="21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5" customHeight="1" spans="1:9">
      <c r="A7" s="15" t="s">
        <v>74</v>
      </c>
      <c r="B7" s="15"/>
      <c r="C7" s="48">
        <f>D7+G7</f>
        <v>14760.793158</v>
      </c>
      <c r="D7" s="48">
        <f>E7+F7</f>
        <v>3994.4</v>
      </c>
      <c r="E7" s="48">
        <v>3419.9</v>
      </c>
      <c r="F7" s="48">
        <v>574.5</v>
      </c>
      <c r="G7" s="48">
        <f>H7+I7</f>
        <v>10766.393158</v>
      </c>
      <c r="H7" s="48">
        <v>640</v>
      </c>
      <c r="I7" s="48">
        <v>10126.393158</v>
      </c>
    </row>
    <row r="8" ht="26.25" customHeight="1" spans="1:9">
      <c r="A8" s="49" t="s">
        <v>1</v>
      </c>
      <c r="B8" s="27" t="s">
        <v>74</v>
      </c>
      <c r="C8" s="48">
        <f>D8+G8</f>
        <v>14760.793158</v>
      </c>
      <c r="D8" s="48">
        <f>E8+F8</f>
        <v>3994.4</v>
      </c>
      <c r="E8" s="48">
        <v>3419.9</v>
      </c>
      <c r="F8" s="48">
        <v>574.5</v>
      </c>
      <c r="G8" s="48">
        <f>H8+I8</f>
        <v>10766.393158</v>
      </c>
      <c r="H8" s="48">
        <v>640</v>
      </c>
      <c r="I8" s="48">
        <v>10126.393158</v>
      </c>
    </row>
    <row r="9" ht="23.25" customHeight="1" spans="1:9">
      <c r="A9" s="28">
        <v>822001</v>
      </c>
      <c r="B9" s="28" t="s">
        <v>75</v>
      </c>
      <c r="C9" s="48">
        <f>D9+G9</f>
        <v>14760.793158</v>
      </c>
      <c r="D9" s="48">
        <f>E9+F9</f>
        <v>3994.4</v>
      </c>
      <c r="E9" s="48">
        <v>3419.9</v>
      </c>
      <c r="F9" s="48">
        <v>574.5</v>
      </c>
      <c r="G9" s="48">
        <f>H9+I9</f>
        <v>10766.393158</v>
      </c>
      <c r="H9" s="48">
        <v>640</v>
      </c>
      <c r="I9" s="48">
        <v>10126.393158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showZeros="0" zoomScale="115" zoomScaleNormal="115" topLeftCell="A22" workbookViewId="0">
      <selection activeCell="D7" sqref="D7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9"/>
      <c r="B1" s="19"/>
      <c r="C1" s="19"/>
      <c r="D1" s="19"/>
    </row>
    <row r="2" ht="60" customHeight="1" spans="1:4">
      <c r="A2" s="11" t="s">
        <v>83</v>
      </c>
      <c r="B2" s="11"/>
      <c r="C2" s="11"/>
      <c r="D2" s="11"/>
    </row>
    <row r="3" ht="22.5" customHeight="1" spans="1:4">
      <c r="A3" s="38" t="s">
        <v>1</v>
      </c>
      <c r="B3" s="38"/>
      <c r="C3" s="38"/>
      <c r="D3" s="39"/>
    </row>
    <row r="4" ht="16.5" customHeight="1" spans="1:4">
      <c r="A4" s="40" t="s">
        <v>2</v>
      </c>
      <c r="B4" s="40"/>
      <c r="C4" s="40"/>
      <c r="D4" s="40"/>
    </row>
    <row r="5" ht="19.5" customHeight="1" spans="1:4">
      <c r="A5" s="33" t="s">
        <v>3</v>
      </c>
      <c r="B5" s="33"/>
      <c r="C5" s="33" t="s">
        <v>4</v>
      </c>
      <c r="D5" s="33"/>
    </row>
    <row r="6" ht="19.5" customHeight="1" spans="1:4">
      <c r="A6" s="33" t="s">
        <v>84</v>
      </c>
      <c r="B6" s="33" t="s">
        <v>6</v>
      </c>
      <c r="C6" s="33" t="s">
        <v>84</v>
      </c>
      <c r="D6" s="33" t="s">
        <v>6</v>
      </c>
    </row>
    <row r="7" ht="19.5" customHeight="1" spans="1:4">
      <c r="A7" s="41" t="s">
        <v>85</v>
      </c>
      <c r="B7" s="42">
        <f>SUM(B8:B10)</f>
        <v>14760.793158</v>
      </c>
      <c r="C7" s="41" t="s">
        <v>86</v>
      </c>
      <c r="D7" s="42">
        <f>SUM(D8:D37)</f>
        <v>14760.793158</v>
      </c>
    </row>
    <row r="8" ht="19.5" customHeight="1" spans="1:4">
      <c r="A8" s="41" t="s">
        <v>87</v>
      </c>
      <c r="B8" s="43">
        <v>12229.269558</v>
      </c>
      <c r="C8" s="41" t="s">
        <v>8</v>
      </c>
      <c r="D8" s="43">
        <v>3715.4536</v>
      </c>
    </row>
    <row r="9" ht="19.5" customHeight="1" spans="1:4">
      <c r="A9" s="41" t="s">
        <v>88</v>
      </c>
      <c r="B9" s="43">
        <v>2531.5236</v>
      </c>
      <c r="C9" s="41" t="s">
        <v>10</v>
      </c>
      <c r="D9" s="43">
        <v>0</v>
      </c>
    </row>
    <row r="10" ht="19.5" customHeight="1" spans="1:4">
      <c r="A10" s="41" t="s">
        <v>89</v>
      </c>
      <c r="B10" s="43"/>
      <c r="C10" s="41" t="s">
        <v>12</v>
      </c>
      <c r="D10" s="43">
        <v>115.03</v>
      </c>
    </row>
    <row r="11" ht="19.5" customHeight="1" spans="1:4">
      <c r="A11" s="41" t="s">
        <v>90</v>
      </c>
      <c r="B11" s="42"/>
      <c r="C11" s="41" t="s">
        <v>14</v>
      </c>
      <c r="D11" s="43">
        <v>12.88</v>
      </c>
    </row>
    <row r="12" ht="19.5" customHeight="1" spans="1:4">
      <c r="A12" s="41" t="s">
        <v>87</v>
      </c>
      <c r="B12" s="43"/>
      <c r="C12" s="41" t="s">
        <v>16</v>
      </c>
      <c r="D12" s="43">
        <v>15</v>
      </c>
    </row>
    <row r="13" ht="19.5" customHeight="1" spans="1:4">
      <c r="A13" s="41" t="s">
        <v>88</v>
      </c>
      <c r="B13" s="43"/>
      <c r="C13" s="41" t="s">
        <v>18</v>
      </c>
      <c r="D13" s="43">
        <v>38.5</v>
      </c>
    </row>
    <row r="14" ht="19.5" customHeight="1" spans="1:4">
      <c r="A14" s="41" t="s">
        <v>89</v>
      </c>
      <c r="B14" s="43"/>
      <c r="C14" s="41" t="s">
        <v>20</v>
      </c>
      <c r="D14" s="43">
        <v>31.4</v>
      </c>
    </row>
    <row r="15" ht="19.5" customHeight="1" spans="1:4">
      <c r="A15" s="41"/>
      <c r="B15" s="44"/>
      <c r="C15" s="41" t="s">
        <v>21</v>
      </c>
      <c r="D15" s="43">
        <v>839.618461</v>
      </c>
    </row>
    <row r="16" ht="19.5" customHeight="1" spans="1:4">
      <c r="A16" s="41"/>
      <c r="B16" s="44"/>
      <c r="C16" s="41" t="s">
        <v>22</v>
      </c>
      <c r="D16" s="43"/>
    </row>
    <row r="17" ht="19.5" customHeight="1" spans="1:4">
      <c r="A17" s="41"/>
      <c r="B17" s="44"/>
      <c r="C17" s="41" t="s">
        <v>23</v>
      </c>
      <c r="D17" s="43">
        <v>172.94</v>
      </c>
    </row>
    <row r="18" ht="19.5" customHeight="1" spans="1:4">
      <c r="A18" s="41"/>
      <c r="B18" s="44"/>
      <c r="C18" s="41" t="s">
        <v>24</v>
      </c>
      <c r="D18" s="43">
        <v>177.811314</v>
      </c>
    </row>
    <row r="19" ht="19.5" customHeight="1" spans="1:4">
      <c r="A19" s="41"/>
      <c r="B19" s="44"/>
      <c r="C19" s="41" t="s">
        <v>25</v>
      </c>
      <c r="D19" s="43">
        <v>4229.027618</v>
      </c>
    </row>
    <row r="20" ht="19.5" customHeight="1" spans="1:4">
      <c r="A20" s="41"/>
      <c r="B20" s="45"/>
      <c r="C20" s="41" t="s">
        <v>26</v>
      </c>
      <c r="D20" s="43">
        <v>4328.249165</v>
      </c>
    </row>
    <row r="21" ht="19.5" customHeight="1" spans="1:4">
      <c r="A21" s="41"/>
      <c r="B21" s="45"/>
      <c r="C21" s="41" t="s">
        <v>27</v>
      </c>
      <c r="D21" s="43">
        <v>528.73</v>
      </c>
    </row>
    <row r="22" ht="19.5" customHeight="1" spans="1:4">
      <c r="A22" s="41"/>
      <c r="B22" s="45"/>
      <c r="C22" s="41" t="s">
        <v>28</v>
      </c>
      <c r="D22" s="43">
        <v>50</v>
      </c>
    </row>
    <row r="23" ht="19.5" customHeight="1" spans="1:4">
      <c r="A23" s="41"/>
      <c r="B23" s="45"/>
      <c r="C23" s="41" t="s">
        <v>29</v>
      </c>
      <c r="D23" s="43">
        <v>0</v>
      </c>
    </row>
    <row r="24" ht="19.5" customHeight="1" spans="1:4">
      <c r="A24" s="41"/>
      <c r="B24" s="45"/>
      <c r="C24" s="41" t="s">
        <v>30</v>
      </c>
      <c r="D24" s="43">
        <v>0</v>
      </c>
    </row>
    <row r="25" ht="19.5" customHeight="1" spans="1:4">
      <c r="A25" s="41"/>
      <c r="B25" s="45"/>
      <c r="C25" s="41" t="s">
        <v>31</v>
      </c>
      <c r="D25" s="43">
        <v>0</v>
      </c>
    </row>
    <row r="26" ht="19.5" customHeight="1" spans="1:4">
      <c r="A26" s="41"/>
      <c r="B26" s="45"/>
      <c r="C26" s="41" t="s">
        <v>32</v>
      </c>
      <c r="D26" s="43">
        <v>0</v>
      </c>
    </row>
    <row r="27" ht="19.5" customHeight="1" spans="1:4">
      <c r="A27" s="41"/>
      <c r="B27" s="45"/>
      <c r="C27" s="41" t="s">
        <v>33</v>
      </c>
      <c r="D27" s="43">
        <v>300.53</v>
      </c>
    </row>
    <row r="28" ht="19.5" customHeight="1" spans="1:4">
      <c r="A28" s="41"/>
      <c r="B28" s="45"/>
      <c r="C28" s="41" t="s">
        <v>34</v>
      </c>
      <c r="D28" s="43">
        <v>0</v>
      </c>
    </row>
    <row r="29" ht="19.5" customHeight="1" spans="1:4">
      <c r="A29" s="41"/>
      <c r="B29" s="45"/>
      <c r="C29" s="41" t="s">
        <v>35</v>
      </c>
      <c r="D29" s="43">
        <v>0</v>
      </c>
    </row>
    <row r="30" ht="19.5" customHeight="1" spans="1:4">
      <c r="A30" s="41"/>
      <c r="B30" s="45"/>
      <c r="C30" s="41" t="s">
        <v>36</v>
      </c>
      <c r="D30" s="43">
        <v>29.523</v>
      </c>
    </row>
    <row r="31" ht="19.5" customHeight="1" spans="1:4">
      <c r="A31" s="41"/>
      <c r="B31" s="45"/>
      <c r="C31" s="41" t="s">
        <v>37</v>
      </c>
      <c r="D31" s="43"/>
    </row>
    <row r="32" ht="19.5" customHeight="1" spans="1:4">
      <c r="A32" s="41"/>
      <c r="B32" s="45"/>
      <c r="C32" s="41" t="s">
        <v>38</v>
      </c>
      <c r="D32" s="43">
        <v>176.1</v>
      </c>
    </row>
    <row r="33" ht="19.5" customHeight="1" spans="1:4">
      <c r="A33" s="41"/>
      <c r="B33" s="45"/>
      <c r="C33" s="41" t="s">
        <v>39</v>
      </c>
      <c r="D33" s="43"/>
    </row>
    <row r="34" ht="19.5" customHeight="1" spans="1:4">
      <c r="A34" s="41"/>
      <c r="B34" s="45"/>
      <c r="C34" s="41" t="s">
        <v>40</v>
      </c>
      <c r="D34" s="43">
        <v>0</v>
      </c>
    </row>
    <row r="35" ht="19.5" customHeight="1" spans="1:4">
      <c r="A35" s="41"/>
      <c r="B35" s="45"/>
      <c r="C35" s="41" t="s">
        <v>41</v>
      </c>
      <c r="D35" s="43">
        <v>0</v>
      </c>
    </row>
    <row r="36" ht="19.5" customHeight="1" spans="1:4">
      <c r="A36" s="41"/>
      <c r="B36" s="45"/>
      <c r="C36" s="41" t="s">
        <v>42</v>
      </c>
      <c r="D36" s="43"/>
    </row>
    <row r="37" ht="19.5" customHeight="1" spans="1:4">
      <c r="A37" s="41"/>
      <c r="B37" s="45"/>
      <c r="C37" s="41" t="s">
        <v>43</v>
      </c>
      <c r="D37" s="43">
        <v>0</v>
      </c>
    </row>
    <row r="38" ht="19.5" customHeight="1" spans="1:4">
      <c r="A38" s="41"/>
      <c r="B38" s="45"/>
      <c r="C38" s="41"/>
      <c r="D38" s="45"/>
    </row>
    <row r="39" ht="19.5" customHeight="1" spans="1:4">
      <c r="A39" s="41"/>
      <c r="B39" s="45"/>
      <c r="C39" s="41"/>
      <c r="D39" s="45"/>
    </row>
    <row r="40" ht="19.5" customHeight="1" spans="1:4">
      <c r="A40" s="41"/>
      <c r="B40" s="45"/>
      <c r="C40" s="41" t="s">
        <v>91</v>
      </c>
      <c r="D40" s="43"/>
    </row>
    <row r="41" ht="19.5" customHeight="1" spans="1:4">
      <c r="A41" s="41"/>
      <c r="B41" s="45"/>
      <c r="C41" s="41"/>
      <c r="D41" s="45"/>
    </row>
    <row r="42" ht="19.5" customHeight="1" spans="1:4">
      <c r="A42" s="46" t="s">
        <v>52</v>
      </c>
      <c r="B42" s="42">
        <f>B7+B11</f>
        <v>14760.793158</v>
      </c>
      <c r="C42" s="46" t="s">
        <v>53</v>
      </c>
      <c r="D42" s="47">
        <f>D7+D40</f>
        <v>14760.793158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8"/>
  <sheetViews>
    <sheetView showZeros="0" workbookViewId="0">
      <selection activeCell="A36" sqref="$A36:$XFD36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9"/>
      <c r="B1" s="19"/>
      <c r="C1" s="19"/>
      <c r="D1" s="19"/>
      <c r="E1" s="19"/>
      <c r="F1" s="19"/>
      <c r="G1" s="19"/>
    </row>
    <row r="2" ht="48" customHeight="1" spans="1:7">
      <c r="A2" s="11" t="s">
        <v>92</v>
      </c>
      <c r="B2" s="11"/>
      <c r="C2" s="11"/>
      <c r="D2" s="11"/>
      <c r="E2" s="11"/>
      <c r="F2" s="11"/>
      <c r="G2" s="11"/>
    </row>
    <row r="3" ht="29.25" customHeight="1" spans="1:7">
      <c r="A3" s="20" t="s">
        <v>1</v>
      </c>
      <c r="B3" s="20"/>
      <c r="C3" s="20"/>
      <c r="D3" s="20"/>
      <c r="E3" s="20"/>
      <c r="F3" s="20"/>
      <c r="G3" s="21"/>
    </row>
    <row r="4" ht="16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33" t="s">
        <v>93</v>
      </c>
      <c r="B5" s="33" t="s">
        <v>94</v>
      </c>
      <c r="C5" s="33" t="s">
        <v>61</v>
      </c>
      <c r="D5" s="33" t="s">
        <v>77</v>
      </c>
      <c r="E5" s="33"/>
      <c r="F5" s="33"/>
      <c r="G5" s="33" t="s">
        <v>78</v>
      </c>
    </row>
    <row r="6" ht="30.75" customHeight="1" spans="1:7">
      <c r="A6" s="34"/>
      <c r="B6" s="34"/>
      <c r="C6" s="34"/>
      <c r="D6" s="30" t="s">
        <v>70</v>
      </c>
      <c r="E6" s="30" t="s">
        <v>95</v>
      </c>
      <c r="F6" s="30" t="s">
        <v>80</v>
      </c>
      <c r="G6" s="33"/>
    </row>
    <row r="7" ht="26.25" customHeight="1" spans="1:7">
      <c r="A7" s="23" t="s">
        <v>96</v>
      </c>
      <c r="B7" s="23" t="s">
        <v>97</v>
      </c>
      <c r="C7" s="29">
        <f>D7+G7</f>
        <v>3715.4536</v>
      </c>
      <c r="D7" s="24">
        <f>E7+F7</f>
        <v>2970.03</v>
      </c>
      <c r="E7" s="24">
        <f>E8+E10+E12+E17+E19+E21+E24+E27+E29+E31+E34</f>
        <v>2395.53</v>
      </c>
      <c r="F7" s="24">
        <f>F8+F10+F12+F17+F19+F21+F24+F27+F29+F31+F34</f>
        <v>574.5</v>
      </c>
      <c r="G7" s="24">
        <f>G8+G10+G12+G17+G19+G21+G24+G27+G29+G31+G34</f>
        <v>745.4236</v>
      </c>
    </row>
    <row r="8" ht="26.25" customHeight="1" spans="1:7">
      <c r="A8" s="23" t="s">
        <v>98</v>
      </c>
      <c r="B8" s="23" t="s">
        <v>99</v>
      </c>
      <c r="C8" s="29">
        <f t="shared" ref="C8:C43" si="0">D8+G8</f>
        <v>1</v>
      </c>
      <c r="D8" s="24">
        <f t="shared" ref="D8:D43" si="1">E8+F8</f>
        <v>0</v>
      </c>
      <c r="E8" s="24">
        <f>E9</f>
        <v>0</v>
      </c>
      <c r="F8" s="24">
        <f>F9</f>
        <v>0</v>
      </c>
      <c r="G8" s="24">
        <f>G9</f>
        <v>1</v>
      </c>
    </row>
    <row r="9" ht="26.25" customHeight="1" spans="1:7">
      <c r="A9" s="23" t="s">
        <v>100</v>
      </c>
      <c r="B9" s="23" t="s">
        <v>101</v>
      </c>
      <c r="C9" s="29">
        <f t="shared" si="0"/>
        <v>1</v>
      </c>
      <c r="D9" s="24">
        <f t="shared" si="1"/>
        <v>0</v>
      </c>
      <c r="E9" s="24">
        <v>0</v>
      </c>
      <c r="F9" s="24">
        <v>0</v>
      </c>
      <c r="G9" s="24">
        <v>1</v>
      </c>
    </row>
    <row r="10" ht="26.25" customHeight="1" spans="1:7">
      <c r="A10" s="23" t="s">
        <v>102</v>
      </c>
      <c r="B10" s="23" t="s">
        <v>103</v>
      </c>
      <c r="C10" s="29">
        <f t="shared" si="0"/>
        <v>3.2967</v>
      </c>
      <c r="D10" s="24">
        <f t="shared" si="1"/>
        <v>0</v>
      </c>
      <c r="E10" s="24">
        <f>E11</f>
        <v>0</v>
      </c>
      <c r="F10" s="24">
        <f>F11</f>
        <v>0</v>
      </c>
      <c r="G10" s="24">
        <f>G11</f>
        <v>3.2967</v>
      </c>
    </row>
    <row r="11" ht="26.25" customHeight="1" spans="1:7">
      <c r="A11" s="23" t="s">
        <v>104</v>
      </c>
      <c r="B11" s="23" t="s">
        <v>105</v>
      </c>
      <c r="C11" s="29">
        <f t="shared" si="0"/>
        <v>3.2967</v>
      </c>
      <c r="D11" s="24">
        <f t="shared" si="1"/>
        <v>0</v>
      </c>
      <c r="E11" s="24">
        <v>0</v>
      </c>
      <c r="F11" s="24">
        <v>0</v>
      </c>
      <c r="G11" s="24">
        <v>3.2967</v>
      </c>
    </row>
    <row r="12" ht="26.25" customHeight="1" spans="1:7">
      <c r="A12" s="23" t="s">
        <v>106</v>
      </c>
      <c r="B12" s="23" t="s">
        <v>107</v>
      </c>
      <c r="C12" s="29">
        <f t="shared" si="0"/>
        <v>3535.03</v>
      </c>
      <c r="D12" s="24">
        <f t="shared" si="1"/>
        <v>2970.03</v>
      </c>
      <c r="E12" s="24">
        <f>E13+E14+E15+E16</f>
        <v>2395.53</v>
      </c>
      <c r="F12" s="24">
        <f>F13+F14+F15+F16</f>
        <v>574.5</v>
      </c>
      <c r="G12" s="24">
        <f>G13+G14+G15+G16</f>
        <v>565</v>
      </c>
    </row>
    <row r="13" ht="26.25" customHeight="1" spans="1:7">
      <c r="A13" s="23" t="s">
        <v>108</v>
      </c>
      <c r="B13" s="23" t="s">
        <v>109</v>
      </c>
      <c r="C13" s="29">
        <f t="shared" si="0"/>
        <v>2324.4</v>
      </c>
      <c r="D13" s="24">
        <f t="shared" si="1"/>
        <v>2324.4</v>
      </c>
      <c r="E13" s="24">
        <v>2214.9</v>
      </c>
      <c r="F13" s="24">
        <v>109.5</v>
      </c>
      <c r="G13" s="24">
        <v>0</v>
      </c>
    </row>
    <row r="14" ht="26.25" customHeight="1" spans="1:7">
      <c r="A14" s="23" t="s">
        <v>110</v>
      </c>
      <c r="B14" s="23" t="s">
        <v>105</v>
      </c>
      <c r="C14" s="29">
        <f t="shared" si="0"/>
        <v>835.63</v>
      </c>
      <c r="D14" s="24">
        <f t="shared" si="1"/>
        <v>645.63</v>
      </c>
      <c r="E14" s="24">
        <v>180.63</v>
      </c>
      <c r="F14" s="24">
        <v>465</v>
      </c>
      <c r="G14" s="24">
        <v>190</v>
      </c>
    </row>
    <row r="15" ht="26.25" customHeight="1" spans="1:7">
      <c r="A15" s="23" t="s">
        <v>111</v>
      </c>
      <c r="B15" s="23" t="s">
        <v>112</v>
      </c>
      <c r="C15" s="29">
        <f t="shared" si="0"/>
        <v>75</v>
      </c>
      <c r="D15" s="24">
        <f t="shared" si="1"/>
        <v>0</v>
      </c>
      <c r="E15" s="24">
        <v>0</v>
      </c>
      <c r="F15" s="24">
        <v>0</v>
      </c>
      <c r="G15" s="24">
        <v>75</v>
      </c>
    </row>
    <row r="16" ht="26.25" customHeight="1" spans="1:7">
      <c r="A16" s="23" t="s">
        <v>113</v>
      </c>
      <c r="B16" s="23" t="s">
        <v>114</v>
      </c>
      <c r="C16" s="29">
        <f t="shared" si="0"/>
        <v>300</v>
      </c>
      <c r="D16" s="24">
        <f t="shared" si="1"/>
        <v>0</v>
      </c>
      <c r="E16" s="24">
        <v>0</v>
      </c>
      <c r="F16" s="24"/>
      <c r="G16" s="24">
        <v>300</v>
      </c>
    </row>
    <row r="17" ht="26.25" customHeight="1" spans="1:7">
      <c r="A17" s="23" t="s">
        <v>115</v>
      </c>
      <c r="B17" s="23" t="s">
        <v>116</v>
      </c>
      <c r="C17" s="29">
        <f t="shared" si="0"/>
        <v>20</v>
      </c>
      <c r="D17" s="24">
        <f t="shared" si="1"/>
        <v>0</v>
      </c>
      <c r="E17" s="24">
        <v>0</v>
      </c>
      <c r="F17" s="24">
        <v>0</v>
      </c>
      <c r="G17" s="24">
        <f>G18</f>
        <v>20</v>
      </c>
    </row>
    <row r="18" ht="26.25" customHeight="1" spans="1:7">
      <c r="A18" s="23" t="s">
        <v>117</v>
      </c>
      <c r="B18" s="23" t="s">
        <v>105</v>
      </c>
      <c r="C18" s="29">
        <f t="shared" si="0"/>
        <v>20</v>
      </c>
      <c r="D18" s="24">
        <f t="shared" si="1"/>
        <v>0</v>
      </c>
      <c r="E18" s="24">
        <f>E19</f>
        <v>0</v>
      </c>
      <c r="F18" s="24">
        <f>F19</f>
        <v>0</v>
      </c>
      <c r="G18" s="24">
        <v>20</v>
      </c>
    </row>
    <row r="19" ht="26.25" customHeight="1" spans="1:7">
      <c r="A19" s="23" t="s">
        <v>118</v>
      </c>
      <c r="B19" s="23" t="s">
        <v>119</v>
      </c>
      <c r="C19" s="29">
        <f t="shared" si="0"/>
        <v>34</v>
      </c>
      <c r="D19" s="24">
        <f t="shared" si="1"/>
        <v>0</v>
      </c>
      <c r="E19" s="24">
        <f>E20</f>
        <v>0</v>
      </c>
      <c r="F19" s="24">
        <f>F20</f>
        <v>0</v>
      </c>
      <c r="G19" s="24">
        <f>G20</f>
        <v>34</v>
      </c>
    </row>
    <row r="20" ht="26.25" customHeight="1" spans="1:7">
      <c r="A20" s="23" t="s">
        <v>120</v>
      </c>
      <c r="B20" s="23" t="s">
        <v>105</v>
      </c>
      <c r="C20" s="29">
        <f t="shared" si="0"/>
        <v>34</v>
      </c>
      <c r="D20" s="24">
        <f t="shared" si="1"/>
        <v>0</v>
      </c>
      <c r="E20" s="24">
        <v>0</v>
      </c>
      <c r="F20" s="24">
        <v>0</v>
      </c>
      <c r="G20" s="24">
        <v>34</v>
      </c>
    </row>
    <row r="21" ht="26.25" customHeight="1" spans="1:7">
      <c r="A21" s="23" t="s">
        <v>121</v>
      </c>
      <c r="B21" s="23" t="s">
        <v>122</v>
      </c>
      <c r="C21" s="29">
        <f t="shared" si="0"/>
        <v>8</v>
      </c>
      <c r="D21" s="24">
        <f t="shared" si="1"/>
        <v>0</v>
      </c>
      <c r="E21" s="24">
        <f>E22+E23</f>
        <v>0</v>
      </c>
      <c r="F21" s="24">
        <f>F22+F23</f>
        <v>0</v>
      </c>
      <c r="G21" s="24">
        <f>G22+G23</f>
        <v>8</v>
      </c>
    </row>
    <row r="22" ht="26.25" customHeight="1" spans="1:7">
      <c r="A22" s="23" t="s">
        <v>123</v>
      </c>
      <c r="B22" s="23" t="s">
        <v>124</v>
      </c>
      <c r="C22" s="29">
        <f t="shared" si="0"/>
        <v>0.5</v>
      </c>
      <c r="D22" s="24">
        <f t="shared" si="1"/>
        <v>0</v>
      </c>
      <c r="E22" s="24">
        <v>0</v>
      </c>
      <c r="F22" s="24">
        <v>0</v>
      </c>
      <c r="G22" s="24">
        <v>0.5</v>
      </c>
    </row>
    <row r="23" ht="26.25" customHeight="1" spans="1:7">
      <c r="A23" s="23" t="s">
        <v>125</v>
      </c>
      <c r="B23" s="23" t="s">
        <v>126</v>
      </c>
      <c r="C23" s="29">
        <f t="shared" si="0"/>
        <v>7.5</v>
      </c>
      <c r="D23" s="24">
        <f t="shared" si="1"/>
        <v>0</v>
      </c>
      <c r="E23" s="24">
        <v>0</v>
      </c>
      <c r="F23" s="24">
        <v>0</v>
      </c>
      <c r="G23" s="24">
        <v>7.5</v>
      </c>
    </row>
    <row r="24" ht="26.25" customHeight="1" spans="1:7">
      <c r="A24" s="23" t="s">
        <v>127</v>
      </c>
      <c r="B24" s="23" t="s">
        <v>128</v>
      </c>
      <c r="C24" s="29">
        <f t="shared" si="0"/>
        <v>81.9269</v>
      </c>
      <c r="D24" s="24">
        <f t="shared" si="1"/>
        <v>0</v>
      </c>
      <c r="E24" s="24">
        <f>E25+E26</f>
        <v>0</v>
      </c>
      <c r="F24" s="24">
        <f>F25+F26</f>
        <v>0</v>
      </c>
      <c r="G24" s="24">
        <f>G25+G26</f>
        <v>81.9269</v>
      </c>
    </row>
    <row r="25" ht="26.25" customHeight="1" spans="1:7">
      <c r="A25" s="23" t="s">
        <v>129</v>
      </c>
      <c r="B25" s="23" t="s">
        <v>105</v>
      </c>
      <c r="C25" s="29">
        <f t="shared" si="0"/>
        <v>39.3669</v>
      </c>
      <c r="D25" s="24">
        <f t="shared" si="1"/>
        <v>0</v>
      </c>
      <c r="E25" s="24"/>
      <c r="F25" s="24">
        <v>0</v>
      </c>
      <c r="G25" s="24">
        <v>39.3669</v>
      </c>
    </row>
    <row r="26" ht="26.25" customHeight="1" spans="1:7">
      <c r="A26" s="23" t="s">
        <v>130</v>
      </c>
      <c r="B26" s="23" t="s">
        <v>131</v>
      </c>
      <c r="C26" s="29">
        <f t="shared" si="0"/>
        <v>42.56</v>
      </c>
      <c r="D26" s="24">
        <f t="shared" si="1"/>
        <v>0</v>
      </c>
      <c r="E26" s="24"/>
      <c r="F26" s="24"/>
      <c r="G26" s="24">
        <v>42.56</v>
      </c>
    </row>
    <row r="27" ht="26.25" customHeight="1" spans="1:7">
      <c r="A27" s="23" t="s">
        <v>132</v>
      </c>
      <c r="B27" s="23" t="s">
        <v>133</v>
      </c>
      <c r="C27" s="29">
        <f t="shared" si="0"/>
        <v>2</v>
      </c>
      <c r="D27" s="24">
        <f t="shared" si="1"/>
        <v>0</v>
      </c>
      <c r="E27" s="24">
        <f>E28</f>
        <v>0</v>
      </c>
      <c r="F27" s="24">
        <f>F28</f>
        <v>0</v>
      </c>
      <c r="G27" s="24">
        <f>G28</f>
        <v>2</v>
      </c>
    </row>
    <row r="28" ht="26.25" customHeight="1" spans="1:7">
      <c r="A28" s="23" t="s">
        <v>134</v>
      </c>
      <c r="B28" s="23" t="s">
        <v>105</v>
      </c>
      <c r="C28" s="29">
        <f t="shared" si="0"/>
        <v>2</v>
      </c>
      <c r="D28" s="24">
        <f t="shared" si="1"/>
        <v>0</v>
      </c>
      <c r="E28" s="24">
        <v>0</v>
      </c>
      <c r="F28" s="24">
        <v>0</v>
      </c>
      <c r="G28" s="24">
        <v>2</v>
      </c>
    </row>
    <row r="29" ht="26.25" customHeight="1" spans="1:7">
      <c r="A29" s="23" t="s">
        <v>135</v>
      </c>
      <c r="B29" s="23" t="s">
        <v>136</v>
      </c>
      <c r="C29" s="29">
        <f t="shared" si="0"/>
        <v>6</v>
      </c>
      <c r="D29" s="24">
        <f t="shared" si="1"/>
        <v>0</v>
      </c>
      <c r="E29" s="24">
        <f>E30</f>
        <v>0</v>
      </c>
      <c r="F29" s="24">
        <f>F30</f>
        <v>0</v>
      </c>
      <c r="G29" s="24">
        <f>G30</f>
        <v>6</v>
      </c>
    </row>
    <row r="30" ht="26.25" customHeight="1" spans="1:7">
      <c r="A30" s="23" t="s">
        <v>137</v>
      </c>
      <c r="B30" s="23" t="s">
        <v>138</v>
      </c>
      <c r="C30" s="29">
        <f t="shared" si="0"/>
        <v>6</v>
      </c>
      <c r="D30" s="24">
        <f t="shared" si="1"/>
        <v>0</v>
      </c>
      <c r="E30" s="24">
        <v>0</v>
      </c>
      <c r="F30" s="24">
        <v>0</v>
      </c>
      <c r="G30" s="24">
        <v>6</v>
      </c>
    </row>
    <row r="31" ht="26.25" customHeight="1" spans="1:7">
      <c r="A31" s="23" t="s">
        <v>139</v>
      </c>
      <c r="B31" s="23" t="s">
        <v>140</v>
      </c>
      <c r="C31" s="29">
        <f t="shared" si="0"/>
        <v>17</v>
      </c>
      <c r="D31" s="24">
        <f t="shared" si="1"/>
        <v>0</v>
      </c>
      <c r="E31" s="24">
        <f>E32+E33</f>
        <v>0</v>
      </c>
      <c r="F31" s="24">
        <f>F32+F33</f>
        <v>0</v>
      </c>
      <c r="G31" s="24">
        <f>G32+G33</f>
        <v>17</v>
      </c>
    </row>
    <row r="32" ht="26.25" customHeight="1" spans="1:7">
      <c r="A32" s="23" t="s">
        <v>141</v>
      </c>
      <c r="B32" s="23" t="s">
        <v>105</v>
      </c>
      <c r="C32" s="29">
        <f t="shared" si="0"/>
        <v>10</v>
      </c>
      <c r="D32" s="24">
        <f t="shared" si="1"/>
        <v>0</v>
      </c>
      <c r="E32" s="24">
        <v>0</v>
      </c>
      <c r="F32" s="24">
        <v>0</v>
      </c>
      <c r="G32" s="24">
        <v>10</v>
      </c>
    </row>
    <row r="33" ht="26.25" customHeight="1" spans="1:7">
      <c r="A33" s="23" t="s">
        <v>142</v>
      </c>
      <c r="B33" s="23" t="s">
        <v>140</v>
      </c>
      <c r="C33" s="29">
        <f t="shared" si="0"/>
        <v>7</v>
      </c>
      <c r="D33" s="24">
        <f t="shared" si="1"/>
        <v>0</v>
      </c>
      <c r="E33" s="24">
        <v>0</v>
      </c>
      <c r="F33" s="24">
        <v>0</v>
      </c>
      <c r="G33" s="24">
        <v>7</v>
      </c>
    </row>
    <row r="34" ht="26.25" customHeight="1" spans="1:7">
      <c r="A34" s="23" t="s">
        <v>143</v>
      </c>
      <c r="B34" s="23" t="s">
        <v>144</v>
      </c>
      <c r="C34" s="29">
        <f t="shared" si="0"/>
        <v>7.2</v>
      </c>
      <c r="D34" s="24">
        <f t="shared" si="1"/>
        <v>0</v>
      </c>
      <c r="E34" s="24">
        <f>E35</f>
        <v>0</v>
      </c>
      <c r="F34" s="24">
        <f>F35</f>
        <v>0</v>
      </c>
      <c r="G34" s="24">
        <f>G35</f>
        <v>7.2</v>
      </c>
    </row>
    <row r="35" ht="26.25" customHeight="1" spans="1:7">
      <c r="A35" s="23" t="s">
        <v>145</v>
      </c>
      <c r="B35" s="23" t="s">
        <v>146</v>
      </c>
      <c r="C35" s="29">
        <f t="shared" si="0"/>
        <v>7.2</v>
      </c>
      <c r="D35" s="24">
        <f t="shared" si="1"/>
        <v>0</v>
      </c>
      <c r="E35" s="24">
        <v>0</v>
      </c>
      <c r="F35" s="24">
        <v>0</v>
      </c>
      <c r="G35" s="24">
        <v>7.2</v>
      </c>
    </row>
    <row r="36" ht="26.25" customHeight="1" spans="1:7">
      <c r="A36" s="23" t="s">
        <v>147</v>
      </c>
      <c r="B36" s="23" t="s">
        <v>148</v>
      </c>
      <c r="C36" s="29">
        <f t="shared" si="0"/>
        <v>115.03</v>
      </c>
      <c r="D36" s="24">
        <f t="shared" si="1"/>
        <v>0</v>
      </c>
      <c r="E36" s="24">
        <f t="shared" ref="E36:E41" si="2">E37</f>
        <v>0</v>
      </c>
      <c r="F36" s="24">
        <f t="shared" ref="F36:F41" si="3">F37</f>
        <v>0</v>
      </c>
      <c r="G36" s="24">
        <f>G37</f>
        <v>115.03</v>
      </c>
    </row>
    <row r="37" ht="26.25" customHeight="1" spans="1:7">
      <c r="A37" s="23" t="s">
        <v>149</v>
      </c>
      <c r="B37" s="23" t="s">
        <v>150</v>
      </c>
      <c r="C37" s="29">
        <f t="shared" si="0"/>
        <v>115.03</v>
      </c>
      <c r="D37" s="24">
        <f t="shared" si="1"/>
        <v>0</v>
      </c>
      <c r="E37" s="24">
        <f>E38+E39</f>
        <v>0</v>
      </c>
      <c r="F37" s="24">
        <f>F38+F39</f>
        <v>0</v>
      </c>
      <c r="G37" s="24">
        <f>G38+G39</f>
        <v>115.03</v>
      </c>
    </row>
    <row r="38" ht="26.25" customHeight="1" spans="1:7">
      <c r="A38" s="23" t="s">
        <v>151</v>
      </c>
      <c r="B38" s="23" t="s">
        <v>152</v>
      </c>
      <c r="C38" s="29">
        <f t="shared" si="0"/>
        <v>103.65</v>
      </c>
      <c r="D38" s="24">
        <f t="shared" si="1"/>
        <v>0</v>
      </c>
      <c r="E38" s="24">
        <v>0</v>
      </c>
      <c r="F38" s="24">
        <v>0</v>
      </c>
      <c r="G38" s="24">
        <v>103.65</v>
      </c>
    </row>
    <row r="39" ht="26.25" customHeight="1" spans="1:7">
      <c r="A39" s="23" t="s">
        <v>153</v>
      </c>
      <c r="B39" s="23" t="s">
        <v>154</v>
      </c>
      <c r="C39" s="29">
        <f t="shared" si="0"/>
        <v>11.38</v>
      </c>
      <c r="D39" s="24">
        <f t="shared" si="1"/>
        <v>0</v>
      </c>
      <c r="E39" s="24">
        <v>0</v>
      </c>
      <c r="F39" s="24">
        <v>0</v>
      </c>
      <c r="G39" s="24">
        <v>11.38</v>
      </c>
    </row>
    <row r="40" ht="26.25" customHeight="1" spans="1:7">
      <c r="A40" s="23" t="s">
        <v>155</v>
      </c>
      <c r="B40" s="23" t="s">
        <v>156</v>
      </c>
      <c r="C40" s="29">
        <f t="shared" si="0"/>
        <v>12.88</v>
      </c>
      <c r="D40" s="24">
        <f t="shared" si="1"/>
        <v>0</v>
      </c>
      <c r="E40" s="24">
        <f t="shared" si="2"/>
        <v>0</v>
      </c>
      <c r="F40" s="24">
        <f t="shared" si="3"/>
        <v>0</v>
      </c>
      <c r="G40" s="24">
        <f t="shared" ref="G40:G44" si="4">G41</f>
        <v>12.88</v>
      </c>
    </row>
    <row r="41" ht="26.25" customHeight="1" spans="1:7">
      <c r="A41" s="23" t="s">
        <v>157</v>
      </c>
      <c r="B41" s="23" t="s">
        <v>158</v>
      </c>
      <c r="C41" s="29">
        <f t="shared" si="0"/>
        <v>12.88</v>
      </c>
      <c r="D41" s="24">
        <f t="shared" si="1"/>
        <v>0</v>
      </c>
      <c r="E41" s="24">
        <f t="shared" si="2"/>
        <v>0</v>
      </c>
      <c r="F41" s="24">
        <f t="shared" si="3"/>
        <v>0</v>
      </c>
      <c r="G41" s="24">
        <f t="shared" si="4"/>
        <v>12.88</v>
      </c>
    </row>
    <row r="42" ht="26.25" customHeight="1" spans="1:7">
      <c r="A42" s="23" t="s">
        <v>159</v>
      </c>
      <c r="B42" s="23" t="s">
        <v>160</v>
      </c>
      <c r="C42" s="29">
        <f t="shared" si="0"/>
        <v>12.88</v>
      </c>
      <c r="D42" s="24">
        <f t="shared" si="1"/>
        <v>0</v>
      </c>
      <c r="E42" s="24">
        <v>0</v>
      </c>
      <c r="F42" s="24">
        <v>0</v>
      </c>
      <c r="G42" s="24">
        <v>12.88</v>
      </c>
    </row>
    <row r="43" customFormat="1" ht="26.25" customHeight="1" spans="1:7">
      <c r="A43" s="23">
        <v>205</v>
      </c>
      <c r="B43" s="23" t="s">
        <v>161</v>
      </c>
      <c r="C43" s="29">
        <f>D43+G43</f>
        <v>15</v>
      </c>
      <c r="D43" s="24"/>
      <c r="E43" s="24"/>
      <c r="F43" s="24"/>
      <c r="G43" s="24">
        <f t="shared" si="4"/>
        <v>15</v>
      </c>
    </row>
    <row r="44" customFormat="1" ht="26.25" customHeight="1" spans="1:7">
      <c r="A44" s="23">
        <v>20502</v>
      </c>
      <c r="B44" s="23" t="s">
        <v>162</v>
      </c>
      <c r="C44" s="29">
        <f>D44+G44</f>
        <v>15</v>
      </c>
      <c r="D44" s="24"/>
      <c r="E44" s="24"/>
      <c r="F44" s="24"/>
      <c r="G44" s="24">
        <f t="shared" si="4"/>
        <v>15</v>
      </c>
    </row>
    <row r="45" s="32" customFormat="1" ht="26.45" customHeight="1" spans="1:7">
      <c r="A45" s="35" t="s">
        <v>163</v>
      </c>
      <c r="B45" s="35" t="s">
        <v>164</v>
      </c>
      <c r="C45" s="36">
        <f>D45+G45</f>
        <v>15</v>
      </c>
      <c r="D45" s="37">
        <f>E45+F45</f>
        <v>0</v>
      </c>
      <c r="E45" s="37">
        <v>0</v>
      </c>
      <c r="F45" s="37">
        <v>0</v>
      </c>
      <c r="G45" s="37">
        <v>15</v>
      </c>
    </row>
    <row r="46" ht="26.25" customHeight="1" spans="1:7">
      <c r="A46" s="23" t="s">
        <v>165</v>
      </c>
      <c r="B46" s="23" t="s">
        <v>166</v>
      </c>
      <c r="C46" s="29">
        <f t="shared" ref="C46:C72" si="5">D46+G46</f>
        <v>38.5</v>
      </c>
      <c r="D46" s="24">
        <f t="shared" ref="D46:D72" si="6">E46+F46</f>
        <v>0</v>
      </c>
      <c r="E46" s="24">
        <f>E47+E49</f>
        <v>0</v>
      </c>
      <c r="F46" s="24">
        <f>F47+F49</f>
        <v>0</v>
      </c>
      <c r="G46" s="24">
        <f>G47+G49</f>
        <v>38.5</v>
      </c>
    </row>
    <row r="47" ht="26.25" customHeight="1" spans="1:7">
      <c r="A47" s="23" t="s">
        <v>167</v>
      </c>
      <c r="B47" s="23" t="s">
        <v>168</v>
      </c>
      <c r="C47" s="29">
        <f t="shared" si="5"/>
        <v>34</v>
      </c>
      <c r="D47" s="24">
        <f t="shared" si="6"/>
        <v>0</v>
      </c>
      <c r="E47" s="24">
        <f t="shared" ref="E46:E49" si="7">E48</f>
        <v>0</v>
      </c>
      <c r="F47" s="24">
        <f t="shared" ref="F46:F49" si="8">F48</f>
        <v>0</v>
      </c>
      <c r="G47" s="24">
        <f>G48</f>
        <v>34</v>
      </c>
    </row>
    <row r="48" ht="26.25" customHeight="1" spans="1:7">
      <c r="A48" s="23" t="s">
        <v>169</v>
      </c>
      <c r="B48" s="23" t="s">
        <v>170</v>
      </c>
      <c r="C48" s="29">
        <f t="shared" si="5"/>
        <v>34</v>
      </c>
      <c r="D48" s="24">
        <f t="shared" si="6"/>
        <v>0</v>
      </c>
      <c r="E48" s="24">
        <v>0</v>
      </c>
      <c r="F48" s="24">
        <v>0</v>
      </c>
      <c r="G48" s="24">
        <v>34</v>
      </c>
    </row>
    <row r="49" ht="26.25" customHeight="1" spans="1:7">
      <c r="A49" s="23" t="s">
        <v>171</v>
      </c>
      <c r="B49" s="23" t="s">
        <v>172</v>
      </c>
      <c r="C49" s="29">
        <f t="shared" si="5"/>
        <v>4.5</v>
      </c>
      <c r="D49" s="24">
        <f t="shared" si="6"/>
        <v>0</v>
      </c>
      <c r="E49" s="24">
        <f t="shared" si="7"/>
        <v>0</v>
      </c>
      <c r="F49" s="24">
        <f t="shared" si="8"/>
        <v>0</v>
      </c>
      <c r="G49" s="24">
        <f>G50</f>
        <v>4.5</v>
      </c>
    </row>
    <row r="50" ht="26.25" customHeight="1" spans="1:7">
      <c r="A50" s="23" t="s">
        <v>173</v>
      </c>
      <c r="B50" s="23" t="s">
        <v>172</v>
      </c>
      <c r="C50" s="29">
        <f t="shared" si="5"/>
        <v>4.5</v>
      </c>
      <c r="D50" s="24">
        <f t="shared" si="6"/>
        <v>0</v>
      </c>
      <c r="E50" s="24">
        <v>0</v>
      </c>
      <c r="F50" s="24">
        <v>0</v>
      </c>
      <c r="G50" s="24">
        <v>4.5</v>
      </c>
    </row>
    <row r="51" ht="26.25" customHeight="1" spans="1:7">
      <c r="A51" s="23" t="s">
        <v>174</v>
      </c>
      <c r="B51" s="23" t="s">
        <v>175</v>
      </c>
      <c r="C51" s="29">
        <f t="shared" si="5"/>
        <v>31.4</v>
      </c>
      <c r="D51" s="24">
        <f t="shared" si="6"/>
        <v>0</v>
      </c>
      <c r="E51" s="24">
        <f>E52+E55+E57</f>
        <v>0</v>
      </c>
      <c r="F51" s="24">
        <f>F52+F55+F57</f>
        <v>0</v>
      </c>
      <c r="G51" s="24">
        <f>G52+G55+G57</f>
        <v>31.4</v>
      </c>
    </row>
    <row r="52" ht="26.25" customHeight="1" spans="1:7">
      <c r="A52" s="23" t="s">
        <v>176</v>
      </c>
      <c r="B52" s="23" t="s">
        <v>177</v>
      </c>
      <c r="C52" s="29">
        <f t="shared" si="5"/>
        <v>26.4</v>
      </c>
      <c r="D52" s="24">
        <f t="shared" si="6"/>
        <v>0</v>
      </c>
      <c r="E52" s="24">
        <f>E53+E54</f>
        <v>0</v>
      </c>
      <c r="F52" s="24">
        <f>F53+F54</f>
        <v>0</v>
      </c>
      <c r="G52" s="24">
        <f>G53+G54</f>
        <v>26.4</v>
      </c>
    </row>
    <row r="53" ht="26.25" customHeight="1" spans="1:7">
      <c r="A53" s="23" t="s">
        <v>178</v>
      </c>
      <c r="B53" s="23" t="s">
        <v>179</v>
      </c>
      <c r="C53" s="29">
        <f t="shared" si="5"/>
        <v>16</v>
      </c>
      <c r="D53" s="24">
        <f t="shared" si="6"/>
        <v>0</v>
      </c>
      <c r="E53" s="24">
        <v>0</v>
      </c>
      <c r="F53" s="24">
        <v>0</v>
      </c>
      <c r="G53" s="24">
        <v>16</v>
      </c>
    </row>
    <row r="54" ht="26.25" customHeight="1" spans="1:7">
      <c r="A54" s="23" t="s">
        <v>180</v>
      </c>
      <c r="B54" s="23" t="s">
        <v>181</v>
      </c>
      <c r="C54" s="29">
        <f t="shared" si="5"/>
        <v>10.4</v>
      </c>
      <c r="D54" s="24">
        <f t="shared" si="6"/>
        <v>0</v>
      </c>
      <c r="E54" s="24">
        <v>0</v>
      </c>
      <c r="F54" s="24">
        <v>0</v>
      </c>
      <c r="G54" s="24">
        <v>10.4</v>
      </c>
    </row>
    <row r="55" ht="26.25" customHeight="1" spans="1:7">
      <c r="A55" s="23" t="s">
        <v>182</v>
      </c>
      <c r="B55" s="23" t="s">
        <v>183</v>
      </c>
      <c r="C55" s="29">
        <f t="shared" si="5"/>
        <v>4</v>
      </c>
      <c r="D55" s="24">
        <f t="shared" si="6"/>
        <v>0</v>
      </c>
      <c r="E55" s="24">
        <f>E56</f>
        <v>0</v>
      </c>
      <c r="F55" s="24">
        <f>F56</f>
        <v>0</v>
      </c>
      <c r="G55" s="24">
        <f>G56</f>
        <v>4</v>
      </c>
    </row>
    <row r="56" ht="26.25" customHeight="1" spans="1:7">
      <c r="A56" s="23" t="s">
        <v>184</v>
      </c>
      <c r="B56" s="23" t="s">
        <v>185</v>
      </c>
      <c r="C56" s="29">
        <f t="shared" si="5"/>
        <v>4</v>
      </c>
      <c r="D56" s="24">
        <f t="shared" si="6"/>
        <v>0</v>
      </c>
      <c r="E56" s="24">
        <v>0</v>
      </c>
      <c r="F56" s="24">
        <v>0</v>
      </c>
      <c r="G56" s="24">
        <v>4</v>
      </c>
    </row>
    <row r="57" ht="26.25" customHeight="1" spans="1:7">
      <c r="A57" s="23" t="s">
        <v>186</v>
      </c>
      <c r="B57" s="23" t="s">
        <v>187</v>
      </c>
      <c r="C57" s="29">
        <f t="shared" si="5"/>
        <v>1</v>
      </c>
      <c r="D57" s="24">
        <f t="shared" si="6"/>
        <v>0</v>
      </c>
      <c r="E57" s="24">
        <f>E58</f>
        <v>0</v>
      </c>
      <c r="F57" s="24">
        <f>F58</f>
        <v>0</v>
      </c>
      <c r="G57" s="24">
        <f>G58</f>
        <v>1</v>
      </c>
    </row>
    <row r="58" ht="26.25" customHeight="1" spans="1:7">
      <c r="A58" s="23" t="s">
        <v>188</v>
      </c>
      <c r="B58" s="23" t="s">
        <v>187</v>
      </c>
      <c r="C58" s="29">
        <f t="shared" si="5"/>
        <v>1</v>
      </c>
      <c r="D58" s="24">
        <f t="shared" si="6"/>
        <v>0</v>
      </c>
      <c r="E58" s="24">
        <v>0</v>
      </c>
      <c r="F58" s="24">
        <v>0</v>
      </c>
      <c r="G58" s="24">
        <v>1</v>
      </c>
    </row>
    <row r="59" ht="26.25" customHeight="1" spans="1:7">
      <c r="A59" s="23" t="s">
        <v>189</v>
      </c>
      <c r="B59" s="23" t="s">
        <v>190</v>
      </c>
      <c r="C59" s="29">
        <f t="shared" si="5"/>
        <v>786.618461</v>
      </c>
      <c r="D59" s="24">
        <f t="shared" si="6"/>
        <v>565.9</v>
      </c>
      <c r="E59" s="24">
        <f>E60+E63+E67+E69+E72+E74+E76+E79</f>
        <v>565.9</v>
      </c>
      <c r="F59" s="24">
        <f>F60+F63+F67+F69+F72+F74+F76+F79</f>
        <v>0</v>
      </c>
      <c r="G59" s="24">
        <f>G60+G63+G67+G69+G72+G74+G76+G79</f>
        <v>220.718461</v>
      </c>
    </row>
    <row r="60" ht="26.25" customHeight="1" spans="1:7">
      <c r="A60" s="23" t="s">
        <v>191</v>
      </c>
      <c r="B60" s="23" t="s">
        <v>192</v>
      </c>
      <c r="C60" s="29">
        <f t="shared" si="5"/>
        <v>12.3248</v>
      </c>
      <c r="D60" s="24">
        <f t="shared" si="6"/>
        <v>3.35</v>
      </c>
      <c r="E60" s="24">
        <f>E61+E62</f>
        <v>3.35</v>
      </c>
      <c r="F60" s="24">
        <f>F61+F62</f>
        <v>0</v>
      </c>
      <c r="G60" s="24">
        <f>G61+G62</f>
        <v>8.9748</v>
      </c>
    </row>
    <row r="61" ht="26.25" customHeight="1" spans="1:7">
      <c r="A61" s="23" t="s">
        <v>193</v>
      </c>
      <c r="B61" s="23" t="s">
        <v>194</v>
      </c>
      <c r="C61" s="29">
        <f t="shared" si="5"/>
        <v>8.9748</v>
      </c>
      <c r="D61" s="24">
        <f t="shared" si="6"/>
        <v>0</v>
      </c>
      <c r="E61" s="24">
        <v>0</v>
      </c>
      <c r="F61" s="24">
        <v>0</v>
      </c>
      <c r="G61" s="24">
        <v>8.9748</v>
      </c>
    </row>
    <row r="62" ht="26.25" customHeight="1" spans="1:7">
      <c r="A62" s="23" t="s">
        <v>195</v>
      </c>
      <c r="B62" s="23" t="s">
        <v>196</v>
      </c>
      <c r="C62" s="29">
        <f t="shared" si="5"/>
        <v>3.35</v>
      </c>
      <c r="D62" s="24">
        <f t="shared" si="6"/>
        <v>3.35</v>
      </c>
      <c r="E62" s="24">
        <v>3.35</v>
      </c>
      <c r="F62" s="24">
        <v>0</v>
      </c>
      <c r="G62" s="24">
        <v>0</v>
      </c>
    </row>
    <row r="63" ht="26.25" customHeight="1" spans="1:7">
      <c r="A63" s="23" t="s">
        <v>197</v>
      </c>
      <c r="B63" s="23" t="s">
        <v>198</v>
      </c>
      <c r="C63" s="29">
        <f t="shared" si="5"/>
        <v>562.55</v>
      </c>
      <c r="D63" s="24">
        <f t="shared" si="6"/>
        <v>562.55</v>
      </c>
      <c r="E63" s="24">
        <f>SUM(E64:E66)</f>
        <v>562.55</v>
      </c>
      <c r="F63" s="24">
        <f>SUM(F64:F66)</f>
        <v>0</v>
      </c>
      <c r="G63" s="24">
        <f>SUM(G64:G66)</f>
        <v>0</v>
      </c>
    </row>
    <row r="64" ht="26.25" customHeight="1" spans="1:7">
      <c r="A64" s="23" t="s">
        <v>199</v>
      </c>
      <c r="B64" s="23" t="s">
        <v>200</v>
      </c>
      <c r="C64" s="29">
        <f t="shared" si="5"/>
        <v>157.74</v>
      </c>
      <c r="D64" s="24">
        <f t="shared" si="6"/>
        <v>157.74</v>
      </c>
      <c r="E64" s="24">
        <v>157.74</v>
      </c>
      <c r="F64" s="24">
        <v>0</v>
      </c>
      <c r="G64" s="24">
        <v>0</v>
      </c>
    </row>
    <row r="65" ht="26.25" customHeight="1" spans="1:7">
      <c r="A65" s="23" t="s">
        <v>201</v>
      </c>
      <c r="B65" s="23" t="s">
        <v>202</v>
      </c>
      <c r="C65" s="29">
        <f t="shared" si="5"/>
        <v>270.32</v>
      </c>
      <c r="D65" s="24">
        <f t="shared" si="6"/>
        <v>270.32</v>
      </c>
      <c r="E65" s="24">
        <v>270.32</v>
      </c>
      <c r="F65" s="24">
        <v>0</v>
      </c>
      <c r="G65" s="24">
        <v>0</v>
      </c>
    </row>
    <row r="66" ht="26.25" customHeight="1" spans="1:7">
      <c r="A66" s="23" t="s">
        <v>203</v>
      </c>
      <c r="B66" s="23" t="s">
        <v>204</v>
      </c>
      <c r="C66" s="29">
        <f t="shared" si="5"/>
        <v>134.49</v>
      </c>
      <c r="D66" s="24">
        <f t="shared" si="6"/>
        <v>134.49</v>
      </c>
      <c r="E66" s="24">
        <v>134.49</v>
      </c>
      <c r="F66" s="24">
        <v>0</v>
      </c>
      <c r="G66" s="24">
        <v>0</v>
      </c>
    </row>
    <row r="67" ht="26.25" customHeight="1" spans="1:7">
      <c r="A67" s="23" t="s">
        <v>205</v>
      </c>
      <c r="B67" s="23" t="s">
        <v>206</v>
      </c>
      <c r="C67" s="29">
        <f t="shared" si="5"/>
        <v>25.96</v>
      </c>
      <c r="D67" s="24">
        <f t="shared" si="6"/>
        <v>0</v>
      </c>
      <c r="E67" s="24">
        <f>E68</f>
        <v>0</v>
      </c>
      <c r="F67" s="24">
        <f>F68</f>
        <v>0</v>
      </c>
      <c r="G67" s="24">
        <f>G68</f>
        <v>25.96</v>
      </c>
    </row>
    <row r="68" ht="26.25" customHeight="1" spans="1:7">
      <c r="A68" s="23" t="s">
        <v>207</v>
      </c>
      <c r="B68" s="23" t="s">
        <v>208</v>
      </c>
      <c r="C68" s="29">
        <f t="shared" si="5"/>
        <v>25.96</v>
      </c>
      <c r="D68" s="24">
        <f t="shared" si="6"/>
        <v>0</v>
      </c>
      <c r="E68" s="24">
        <v>0</v>
      </c>
      <c r="F68" s="24">
        <v>0</v>
      </c>
      <c r="G68" s="24">
        <v>25.96</v>
      </c>
    </row>
    <row r="69" ht="26.25" customHeight="1" spans="1:7">
      <c r="A69" s="23" t="s">
        <v>209</v>
      </c>
      <c r="B69" s="23" t="s">
        <v>210</v>
      </c>
      <c r="C69" s="29">
        <f t="shared" si="5"/>
        <v>70.2208</v>
      </c>
      <c r="D69" s="24">
        <f t="shared" si="6"/>
        <v>0</v>
      </c>
      <c r="E69" s="24">
        <f>E70+E71</f>
        <v>0</v>
      </c>
      <c r="F69" s="24">
        <f>F70+F71</f>
        <v>0</v>
      </c>
      <c r="G69" s="24">
        <f>G70+G71</f>
        <v>70.2208</v>
      </c>
    </row>
    <row r="70" ht="26.25" customHeight="1" spans="1:7">
      <c r="A70" s="23" t="s">
        <v>211</v>
      </c>
      <c r="B70" s="23" t="s">
        <v>212</v>
      </c>
      <c r="C70" s="29">
        <f t="shared" si="5"/>
        <v>25.2208</v>
      </c>
      <c r="D70" s="24">
        <f t="shared" si="6"/>
        <v>0</v>
      </c>
      <c r="E70" s="24">
        <v>0</v>
      </c>
      <c r="F70" s="24">
        <v>0</v>
      </c>
      <c r="G70" s="24">
        <v>25.2208</v>
      </c>
    </row>
    <row r="71" ht="26.25" customHeight="1" spans="1:7">
      <c r="A71" s="23" t="s">
        <v>213</v>
      </c>
      <c r="B71" s="23" t="s">
        <v>214</v>
      </c>
      <c r="C71" s="29">
        <f t="shared" ref="C71:C102" si="9">D71+G71</f>
        <v>45</v>
      </c>
      <c r="D71" s="24">
        <f t="shared" ref="D71:D102" si="10">E71+F71</f>
        <v>0</v>
      </c>
      <c r="E71" s="24">
        <v>0</v>
      </c>
      <c r="F71" s="24">
        <v>0</v>
      </c>
      <c r="G71" s="24">
        <v>45</v>
      </c>
    </row>
    <row r="72" ht="26.25" customHeight="1" spans="1:7">
      <c r="A72" s="23" t="s">
        <v>215</v>
      </c>
      <c r="B72" s="23" t="s">
        <v>216</v>
      </c>
      <c r="C72" s="29">
        <f t="shared" si="9"/>
        <v>13.249861</v>
      </c>
      <c r="D72" s="24">
        <f t="shared" si="10"/>
        <v>0</v>
      </c>
      <c r="E72" s="24">
        <f>E73</f>
        <v>0</v>
      </c>
      <c r="F72" s="24">
        <f>F73</f>
        <v>0</v>
      </c>
      <c r="G72" s="24">
        <f>G73</f>
        <v>13.249861</v>
      </c>
    </row>
    <row r="73" ht="26.25" customHeight="1" spans="1:7">
      <c r="A73" s="23" t="s">
        <v>217</v>
      </c>
      <c r="B73" s="23" t="s">
        <v>218</v>
      </c>
      <c r="C73" s="29">
        <f t="shared" si="9"/>
        <v>13.249861</v>
      </c>
      <c r="D73" s="24">
        <f t="shared" si="10"/>
        <v>0</v>
      </c>
      <c r="E73" s="24">
        <v>0</v>
      </c>
      <c r="F73" s="24">
        <v>0</v>
      </c>
      <c r="G73" s="24">
        <v>13.249861</v>
      </c>
    </row>
    <row r="74" ht="26.25" customHeight="1" spans="1:7">
      <c r="A74" s="23" t="s">
        <v>219</v>
      </c>
      <c r="B74" s="23" t="s">
        <v>220</v>
      </c>
      <c r="C74" s="29">
        <f t="shared" si="9"/>
        <v>53</v>
      </c>
      <c r="D74" s="24">
        <f t="shared" si="10"/>
        <v>0</v>
      </c>
      <c r="E74" s="24">
        <f>E75</f>
        <v>0</v>
      </c>
      <c r="F74" s="24">
        <f>F75</f>
        <v>0</v>
      </c>
      <c r="G74" s="24">
        <f>G75</f>
        <v>53</v>
      </c>
    </row>
    <row r="75" ht="26.25" customHeight="1" spans="1:7">
      <c r="A75" s="23" t="s">
        <v>221</v>
      </c>
      <c r="B75" s="23" t="s">
        <v>222</v>
      </c>
      <c r="C75" s="29">
        <f t="shared" si="9"/>
        <v>53</v>
      </c>
      <c r="D75" s="24">
        <f t="shared" si="10"/>
        <v>0</v>
      </c>
      <c r="E75" s="24">
        <v>0</v>
      </c>
      <c r="F75" s="24">
        <v>0</v>
      </c>
      <c r="G75" s="24">
        <v>53</v>
      </c>
    </row>
    <row r="76" ht="26.25" customHeight="1" spans="1:7">
      <c r="A76" s="23" t="s">
        <v>223</v>
      </c>
      <c r="B76" s="23" t="s">
        <v>224</v>
      </c>
      <c r="C76" s="29">
        <f t="shared" si="9"/>
        <v>35.613</v>
      </c>
      <c r="D76" s="24">
        <f t="shared" si="10"/>
        <v>0</v>
      </c>
      <c r="E76" s="24">
        <f>E77+E78</f>
        <v>0</v>
      </c>
      <c r="F76" s="24">
        <f>F77+F78</f>
        <v>0</v>
      </c>
      <c r="G76" s="24">
        <f>G77+G78</f>
        <v>35.613</v>
      </c>
    </row>
    <row r="77" ht="26.25" customHeight="1" spans="1:7">
      <c r="A77" s="23" t="s">
        <v>225</v>
      </c>
      <c r="B77" s="23" t="s">
        <v>226</v>
      </c>
      <c r="C77" s="29">
        <f t="shared" si="9"/>
        <v>25.3</v>
      </c>
      <c r="D77" s="24">
        <f t="shared" si="10"/>
        <v>0</v>
      </c>
      <c r="E77" s="24">
        <v>0</v>
      </c>
      <c r="F77" s="24">
        <v>0</v>
      </c>
      <c r="G77" s="24">
        <v>25.3</v>
      </c>
    </row>
    <row r="78" ht="26.25" customHeight="1" spans="1:7">
      <c r="A78" s="23" t="s">
        <v>227</v>
      </c>
      <c r="B78" s="23" t="s">
        <v>228</v>
      </c>
      <c r="C78" s="29">
        <f t="shared" si="9"/>
        <v>10.313</v>
      </c>
      <c r="D78" s="24">
        <f t="shared" si="10"/>
        <v>0</v>
      </c>
      <c r="E78" s="24">
        <v>0</v>
      </c>
      <c r="F78" s="24">
        <v>0</v>
      </c>
      <c r="G78" s="24">
        <v>10.313</v>
      </c>
    </row>
    <row r="79" ht="26.25" customHeight="1" spans="1:7">
      <c r="A79" s="23" t="s">
        <v>229</v>
      </c>
      <c r="B79" s="23" t="s">
        <v>230</v>
      </c>
      <c r="C79" s="29">
        <f t="shared" si="9"/>
        <v>13.7</v>
      </c>
      <c r="D79" s="24">
        <f t="shared" si="10"/>
        <v>0</v>
      </c>
      <c r="E79" s="24">
        <f>E80</f>
        <v>0</v>
      </c>
      <c r="F79" s="24">
        <f>F80</f>
        <v>0</v>
      </c>
      <c r="G79" s="24">
        <f>G80</f>
        <v>13.7</v>
      </c>
    </row>
    <row r="80" ht="26.25" customHeight="1" spans="1:7">
      <c r="A80" s="23" t="s">
        <v>231</v>
      </c>
      <c r="B80" s="23" t="s">
        <v>230</v>
      </c>
      <c r="C80" s="29">
        <f t="shared" si="9"/>
        <v>13.7</v>
      </c>
      <c r="D80" s="24">
        <f t="shared" si="10"/>
        <v>0</v>
      </c>
      <c r="E80" s="24">
        <v>0</v>
      </c>
      <c r="F80" s="24">
        <v>0</v>
      </c>
      <c r="G80" s="24">
        <v>13.7</v>
      </c>
    </row>
    <row r="81" ht="26.25" customHeight="1" spans="1:7">
      <c r="A81" s="23" t="s">
        <v>232</v>
      </c>
      <c r="B81" s="23" t="s">
        <v>233</v>
      </c>
      <c r="C81" s="29">
        <f t="shared" si="9"/>
        <v>172.94</v>
      </c>
      <c r="D81" s="24">
        <f t="shared" si="10"/>
        <v>157.94</v>
      </c>
      <c r="E81" s="24">
        <f>E82+E86</f>
        <v>157.94</v>
      </c>
      <c r="F81" s="24">
        <f>F82+F86</f>
        <v>0</v>
      </c>
      <c r="G81" s="24">
        <f>G82+G86</f>
        <v>15</v>
      </c>
    </row>
    <row r="82" ht="26.25" customHeight="1" spans="1:7">
      <c r="A82" s="23" t="s">
        <v>234</v>
      </c>
      <c r="B82" s="23" t="s">
        <v>235</v>
      </c>
      <c r="C82" s="29">
        <f t="shared" si="9"/>
        <v>15</v>
      </c>
      <c r="D82" s="24">
        <f t="shared" si="10"/>
        <v>0</v>
      </c>
      <c r="E82" s="24">
        <f>E83+E84+E85</f>
        <v>0</v>
      </c>
      <c r="F82" s="24">
        <f>F83+F84+F85</f>
        <v>0</v>
      </c>
      <c r="G82" s="24">
        <f>G83+G84+G85</f>
        <v>15</v>
      </c>
    </row>
    <row r="83" ht="26.25" customHeight="1" spans="1:7">
      <c r="A83" s="23" t="s">
        <v>236</v>
      </c>
      <c r="B83" s="23" t="s">
        <v>237</v>
      </c>
      <c r="C83" s="29">
        <f t="shared" si="9"/>
        <v>6</v>
      </c>
      <c r="D83" s="24">
        <f t="shared" si="10"/>
        <v>0</v>
      </c>
      <c r="E83" s="24">
        <v>0</v>
      </c>
      <c r="F83" s="24">
        <v>0</v>
      </c>
      <c r="G83" s="24">
        <v>6</v>
      </c>
    </row>
    <row r="84" ht="26.25" customHeight="1" spans="1:7">
      <c r="A84" s="23" t="s">
        <v>238</v>
      </c>
      <c r="B84" s="23" t="s">
        <v>239</v>
      </c>
      <c r="C84" s="29">
        <f t="shared" si="9"/>
        <v>6</v>
      </c>
      <c r="D84" s="24">
        <f t="shared" si="10"/>
        <v>0</v>
      </c>
      <c r="E84" s="24">
        <v>0</v>
      </c>
      <c r="F84" s="24">
        <v>0</v>
      </c>
      <c r="G84" s="24">
        <v>6</v>
      </c>
    </row>
    <row r="85" ht="26.25" customHeight="1" spans="1:7">
      <c r="A85" s="23" t="s">
        <v>240</v>
      </c>
      <c r="B85" s="23" t="s">
        <v>241</v>
      </c>
      <c r="C85" s="29">
        <f t="shared" si="9"/>
        <v>3</v>
      </c>
      <c r="D85" s="24">
        <f t="shared" si="10"/>
        <v>0</v>
      </c>
      <c r="E85" s="24">
        <v>0</v>
      </c>
      <c r="F85" s="24">
        <v>0</v>
      </c>
      <c r="G85" s="24">
        <v>3</v>
      </c>
    </row>
    <row r="86" ht="26.25" customHeight="1" spans="1:7">
      <c r="A86" s="23" t="s">
        <v>242</v>
      </c>
      <c r="B86" s="23" t="s">
        <v>243</v>
      </c>
      <c r="C86" s="29">
        <f t="shared" si="9"/>
        <v>157.94</v>
      </c>
      <c r="D86" s="24">
        <f t="shared" si="10"/>
        <v>157.94</v>
      </c>
      <c r="E86" s="24">
        <f>E87+E88+E89</f>
        <v>157.94</v>
      </c>
      <c r="F86" s="24">
        <f>F87+F88+F89</f>
        <v>0</v>
      </c>
      <c r="G86" s="24">
        <f>G87+G88+G89</f>
        <v>0</v>
      </c>
    </row>
    <row r="87" ht="26.25" customHeight="1" spans="1:7">
      <c r="A87" s="23" t="s">
        <v>244</v>
      </c>
      <c r="B87" s="23" t="s">
        <v>245</v>
      </c>
      <c r="C87" s="29">
        <f t="shared" si="9"/>
        <v>128.35</v>
      </c>
      <c r="D87" s="24">
        <f t="shared" si="10"/>
        <v>128.35</v>
      </c>
      <c r="E87" s="24">
        <v>128.35</v>
      </c>
      <c r="F87" s="24">
        <v>0</v>
      </c>
      <c r="G87" s="24">
        <v>0</v>
      </c>
    </row>
    <row r="88" ht="26.25" customHeight="1" spans="1:7">
      <c r="A88" s="23" t="s">
        <v>246</v>
      </c>
      <c r="B88" s="23" t="s">
        <v>247</v>
      </c>
      <c r="C88" s="29">
        <f t="shared" si="9"/>
        <v>24.73</v>
      </c>
      <c r="D88" s="24">
        <f t="shared" si="10"/>
        <v>24.73</v>
      </c>
      <c r="E88" s="24">
        <v>24.73</v>
      </c>
      <c r="F88" s="24">
        <v>0</v>
      </c>
      <c r="G88" s="24">
        <v>0</v>
      </c>
    </row>
    <row r="89" ht="26.25" customHeight="1" spans="1:7">
      <c r="A89" s="23" t="s">
        <v>248</v>
      </c>
      <c r="B89" s="23" t="s">
        <v>249</v>
      </c>
      <c r="C89" s="29">
        <f t="shared" si="9"/>
        <v>4.86</v>
      </c>
      <c r="D89" s="24">
        <f t="shared" si="10"/>
        <v>4.86</v>
      </c>
      <c r="E89" s="24">
        <v>4.86</v>
      </c>
      <c r="F89" s="24">
        <v>0</v>
      </c>
      <c r="G89" s="24">
        <v>0</v>
      </c>
    </row>
    <row r="90" ht="26.25" customHeight="1" spans="1:7">
      <c r="A90" s="23" t="s">
        <v>250</v>
      </c>
      <c r="B90" s="23" t="s">
        <v>251</v>
      </c>
      <c r="C90" s="29">
        <f t="shared" si="9"/>
        <v>177.811314</v>
      </c>
      <c r="D90" s="24">
        <f t="shared" si="10"/>
        <v>0</v>
      </c>
      <c r="E90" s="24">
        <f>E91+E93+E95+E98+E100</f>
        <v>0</v>
      </c>
      <c r="F90" s="24">
        <f>F91+F93+F95+F98+F100</f>
        <v>0</v>
      </c>
      <c r="G90" s="24">
        <f>G91+G93+G95+G98+G100</f>
        <v>177.811314</v>
      </c>
    </row>
    <row r="91" ht="26.25" customHeight="1" spans="1:7">
      <c r="A91" s="23" t="s">
        <v>252</v>
      </c>
      <c r="B91" s="23" t="s">
        <v>253</v>
      </c>
      <c r="C91" s="29">
        <f t="shared" si="9"/>
        <v>10</v>
      </c>
      <c r="D91" s="24">
        <f t="shared" si="10"/>
        <v>0</v>
      </c>
      <c r="E91" s="24">
        <f>E92</f>
        <v>0</v>
      </c>
      <c r="F91" s="24">
        <f>F92</f>
        <v>0</v>
      </c>
      <c r="G91" s="24">
        <f>G92</f>
        <v>10</v>
      </c>
    </row>
    <row r="92" ht="26.25" customHeight="1" spans="1:7">
      <c r="A92" s="23" t="s">
        <v>254</v>
      </c>
      <c r="B92" s="23" t="s">
        <v>255</v>
      </c>
      <c r="C92" s="29">
        <f t="shared" si="9"/>
        <v>10</v>
      </c>
      <c r="D92" s="24">
        <f t="shared" si="10"/>
        <v>0</v>
      </c>
      <c r="E92" s="24">
        <v>0</v>
      </c>
      <c r="F92" s="24">
        <v>0</v>
      </c>
      <c r="G92" s="24">
        <v>10</v>
      </c>
    </row>
    <row r="93" ht="26.25" customHeight="1" spans="1:7">
      <c r="A93" s="23" t="s">
        <v>256</v>
      </c>
      <c r="B93" s="23" t="s">
        <v>257</v>
      </c>
      <c r="C93" s="29">
        <f t="shared" si="9"/>
        <v>32</v>
      </c>
      <c r="D93" s="24">
        <f t="shared" si="10"/>
        <v>0</v>
      </c>
      <c r="E93" s="24">
        <f>E94</f>
        <v>0</v>
      </c>
      <c r="F93" s="24">
        <f>F94</f>
        <v>0</v>
      </c>
      <c r="G93" s="24">
        <f>G94</f>
        <v>32</v>
      </c>
    </row>
    <row r="94" ht="26.25" customHeight="1" spans="1:7">
      <c r="A94" s="23" t="s">
        <v>258</v>
      </c>
      <c r="B94" s="23" t="s">
        <v>259</v>
      </c>
      <c r="C94" s="29">
        <f t="shared" si="9"/>
        <v>32</v>
      </c>
      <c r="D94" s="24">
        <f t="shared" si="10"/>
        <v>0</v>
      </c>
      <c r="E94" s="24">
        <v>0</v>
      </c>
      <c r="F94" s="24">
        <v>0</v>
      </c>
      <c r="G94" s="24">
        <v>32</v>
      </c>
    </row>
    <row r="95" ht="26.25" customHeight="1" spans="1:7">
      <c r="A95" s="23" t="s">
        <v>260</v>
      </c>
      <c r="B95" s="23" t="s">
        <v>261</v>
      </c>
      <c r="C95" s="29">
        <f t="shared" si="9"/>
        <v>76</v>
      </c>
      <c r="D95" s="24">
        <f t="shared" si="10"/>
        <v>0</v>
      </c>
      <c r="E95" s="24">
        <f>E96+E97</f>
        <v>0</v>
      </c>
      <c r="F95" s="24">
        <f>F96+F97</f>
        <v>0</v>
      </c>
      <c r="G95" s="24">
        <f>G96+G97</f>
        <v>76</v>
      </c>
    </row>
    <row r="96" ht="26.25" customHeight="1" spans="1:7">
      <c r="A96" s="23" t="s">
        <v>262</v>
      </c>
      <c r="B96" s="23" t="s">
        <v>263</v>
      </c>
      <c r="C96" s="29">
        <f t="shared" si="9"/>
        <v>53</v>
      </c>
      <c r="D96" s="24">
        <f t="shared" si="10"/>
        <v>0</v>
      </c>
      <c r="E96" s="24">
        <v>0</v>
      </c>
      <c r="F96" s="24">
        <v>0</v>
      </c>
      <c r="G96" s="24">
        <v>53</v>
      </c>
    </row>
    <row r="97" ht="26.25" customHeight="1" spans="1:7">
      <c r="A97" s="23" t="s">
        <v>264</v>
      </c>
      <c r="B97" s="23" t="s">
        <v>265</v>
      </c>
      <c r="C97" s="29">
        <f t="shared" si="9"/>
        <v>23</v>
      </c>
      <c r="D97" s="24">
        <f t="shared" si="10"/>
        <v>0</v>
      </c>
      <c r="E97" s="24">
        <v>0</v>
      </c>
      <c r="F97" s="24">
        <v>0</v>
      </c>
      <c r="G97" s="24">
        <v>23</v>
      </c>
    </row>
    <row r="98" ht="26.25" customHeight="1" spans="1:7">
      <c r="A98" s="23" t="s">
        <v>266</v>
      </c>
      <c r="B98" s="23" t="s">
        <v>267</v>
      </c>
      <c r="C98" s="29">
        <f t="shared" si="9"/>
        <v>32</v>
      </c>
      <c r="D98" s="24">
        <f t="shared" si="10"/>
        <v>0</v>
      </c>
      <c r="E98" s="24">
        <f>E99</f>
        <v>0</v>
      </c>
      <c r="F98" s="24">
        <f>F99</f>
        <v>0</v>
      </c>
      <c r="G98" s="24">
        <f>G99</f>
        <v>32</v>
      </c>
    </row>
    <row r="99" ht="26.25" customHeight="1" spans="1:7">
      <c r="A99" s="23" t="s">
        <v>268</v>
      </c>
      <c r="B99" s="23" t="s">
        <v>267</v>
      </c>
      <c r="C99" s="29">
        <f t="shared" si="9"/>
        <v>32</v>
      </c>
      <c r="D99" s="24">
        <f t="shared" si="10"/>
        <v>0</v>
      </c>
      <c r="E99" s="24">
        <v>0</v>
      </c>
      <c r="F99" s="24">
        <v>0</v>
      </c>
      <c r="G99" s="24">
        <v>32</v>
      </c>
    </row>
    <row r="100" ht="26.25" customHeight="1" spans="1:7">
      <c r="A100" s="23" t="s">
        <v>269</v>
      </c>
      <c r="B100" s="23" t="s">
        <v>270</v>
      </c>
      <c r="C100" s="29">
        <f t="shared" si="9"/>
        <v>27.811314</v>
      </c>
      <c r="D100" s="24">
        <f t="shared" si="10"/>
        <v>0</v>
      </c>
      <c r="E100" s="24">
        <f>E101</f>
        <v>0</v>
      </c>
      <c r="F100" s="24">
        <f>F101</f>
        <v>0</v>
      </c>
      <c r="G100" s="24">
        <f>G101</f>
        <v>27.811314</v>
      </c>
    </row>
    <row r="101" ht="26.25" customHeight="1" spans="1:7">
      <c r="A101" s="23" t="s">
        <v>271</v>
      </c>
      <c r="B101" s="23" t="s">
        <v>270</v>
      </c>
      <c r="C101" s="29">
        <f t="shared" si="9"/>
        <v>27.811314</v>
      </c>
      <c r="D101" s="24">
        <f t="shared" si="10"/>
        <v>0</v>
      </c>
      <c r="E101" s="24">
        <v>0</v>
      </c>
      <c r="F101" s="24">
        <v>0</v>
      </c>
      <c r="G101" s="24">
        <v>27.811314</v>
      </c>
    </row>
    <row r="102" ht="26.25" customHeight="1" spans="1:7">
      <c r="A102" s="23" t="s">
        <v>272</v>
      </c>
      <c r="B102" s="23" t="s">
        <v>273</v>
      </c>
      <c r="C102" s="29">
        <f t="shared" si="9"/>
        <v>1926.604018</v>
      </c>
      <c r="D102" s="24">
        <f t="shared" si="10"/>
        <v>0</v>
      </c>
      <c r="E102" s="24">
        <f>E103+E105+E108+E110+E112</f>
        <v>0</v>
      </c>
      <c r="F102" s="24">
        <f>F103+F105+F108+F110+F112</f>
        <v>0</v>
      </c>
      <c r="G102" s="24">
        <f>G103+G105+G108+G110+G112</f>
        <v>1926.604018</v>
      </c>
    </row>
    <row r="103" ht="26.25" customHeight="1" spans="1:7">
      <c r="A103" s="23" t="s">
        <v>274</v>
      </c>
      <c r="B103" s="23" t="s">
        <v>275</v>
      </c>
      <c r="C103" s="29">
        <f t="shared" ref="C103:C134" si="11">D103+G103</f>
        <v>687.951685</v>
      </c>
      <c r="D103" s="24">
        <f t="shared" ref="D103:D134" si="12">E103+F103</f>
        <v>0</v>
      </c>
      <c r="E103" s="24">
        <f>E104</f>
        <v>0</v>
      </c>
      <c r="F103" s="24">
        <f>F104</f>
        <v>0</v>
      </c>
      <c r="G103" s="24">
        <f>G104</f>
        <v>687.951685</v>
      </c>
    </row>
    <row r="104" ht="26.25" customHeight="1" spans="1:7">
      <c r="A104" s="23" t="s">
        <v>276</v>
      </c>
      <c r="B104" s="23" t="s">
        <v>277</v>
      </c>
      <c r="C104" s="29">
        <f t="shared" si="11"/>
        <v>687.951685</v>
      </c>
      <c r="D104" s="24">
        <f t="shared" si="12"/>
        <v>0</v>
      </c>
      <c r="E104" s="24"/>
      <c r="F104" s="24"/>
      <c r="G104" s="24">
        <v>687.951685</v>
      </c>
    </row>
    <row r="105" ht="26.25" customHeight="1" spans="1:7">
      <c r="A105" s="23" t="s">
        <v>278</v>
      </c>
      <c r="B105" s="23" t="s">
        <v>279</v>
      </c>
      <c r="C105" s="29">
        <f t="shared" si="11"/>
        <v>901.074928</v>
      </c>
      <c r="D105" s="24">
        <f t="shared" si="12"/>
        <v>0</v>
      </c>
      <c r="E105" s="24">
        <f>E106+E107</f>
        <v>0</v>
      </c>
      <c r="F105" s="24">
        <f>F106+F107</f>
        <v>0</v>
      </c>
      <c r="G105" s="24">
        <f>G106+G107</f>
        <v>901.074928</v>
      </c>
    </row>
    <row r="106" ht="26.25" customHeight="1" spans="1:7">
      <c r="A106" s="23" t="s">
        <v>280</v>
      </c>
      <c r="B106" s="23" t="s">
        <v>281</v>
      </c>
      <c r="C106" s="29">
        <f t="shared" si="11"/>
        <v>25</v>
      </c>
      <c r="D106" s="24">
        <f t="shared" si="12"/>
        <v>0</v>
      </c>
      <c r="E106" s="24">
        <v>0</v>
      </c>
      <c r="F106" s="24">
        <v>0</v>
      </c>
      <c r="G106" s="24">
        <v>25</v>
      </c>
    </row>
    <row r="107" ht="26.25" customHeight="1" spans="1:7">
      <c r="A107" s="23" t="s">
        <v>282</v>
      </c>
      <c r="B107" s="23" t="s">
        <v>283</v>
      </c>
      <c r="C107" s="29">
        <f t="shared" si="11"/>
        <v>876.074928</v>
      </c>
      <c r="D107" s="24">
        <f t="shared" si="12"/>
        <v>0</v>
      </c>
      <c r="E107" s="24">
        <v>0</v>
      </c>
      <c r="F107" s="24">
        <v>0</v>
      </c>
      <c r="G107" s="24">
        <v>876.074928</v>
      </c>
    </row>
    <row r="108" ht="26.25" customHeight="1" spans="1:7">
      <c r="A108" s="23" t="s">
        <v>284</v>
      </c>
      <c r="B108" s="23" t="s">
        <v>285</v>
      </c>
      <c r="C108" s="29">
        <f t="shared" si="11"/>
        <v>38</v>
      </c>
      <c r="D108" s="24">
        <f t="shared" si="12"/>
        <v>0</v>
      </c>
      <c r="E108" s="24">
        <f>E109</f>
        <v>0</v>
      </c>
      <c r="F108" s="24">
        <f>F109</f>
        <v>0</v>
      </c>
      <c r="G108" s="24">
        <f>G109</f>
        <v>38</v>
      </c>
    </row>
    <row r="109" ht="26.25" customHeight="1" spans="1:7">
      <c r="A109" s="23" t="s">
        <v>286</v>
      </c>
      <c r="B109" s="23" t="s">
        <v>285</v>
      </c>
      <c r="C109" s="29">
        <f t="shared" si="11"/>
        <v>38</v>
      </c>
      <c r="D109" s="24">
        <f t="shared" si="12"/>
        <v>0</v>
      </c>
      <c r="E109" s="24">
        <v>0</v>
      </c>
      <c r="F109" s="24">
        <v>0</v>
      </c>
      <c r="G109" s="24">
        <v>38</v>
      </c>
    </row>
    <row r="110" ht="26.25" customHeight="1" spans="1:7">
      <c r="A110" s="23" t="s">
        <v>287</v>
      </c>
      <c r="B110" s="23" t="s">
        <v>288</v>
      </c>
      <c r="C110" s="29">
        <f t="shared" si="11"/>
        <v>149.577405</v>
      </c>
      <c r="D110" s="24">
        <f t="shared" si="12"/>
        <v>0</v>
      </c>
      <c r="E110" s="24">
        <f>E111</f>
        <v>0</v>
      </c>
      <c r="F110" s="24">
        <f>F111</f>
        <v>0</v>
      </c>
      <c r="G110" s="24">
        <f>G111</f>
        <v>149.577405</v>
      </c>
    </row>
    <row r="111" ht="26.25" customHeight="1" spans="1:7">
      <c r="A111" s="23" t="s">
        <v>289</v>
      </c>
      <c r="B111" s="23" t="s">
        <v>288</v>
      </c>
      <c r="C111" s="29">
        <f t="shared" si="11"/>
        <v>149.577405</v>
      </c>
      <c r="D111" s="24">
        <f t="shared" si="12"/>
        <v>0</v>
      </c>
      <c r="E111" s="24">
        <v>0</v>
      </c>
      <c r="F111" s="24">
        <v>0</v>
      </c>
      <c r="G111" s="24">
        <v>149.577405</v>
      </c>
    </row>
    <row r="112" ht="26.25" customHeight="1" spans="1:7">
      <c r="A112" s="23" t="s">
        <v>290</v>
      </c>
      <c r="B112" s="23" t="s">
        <v>291</v>
      </c>
      <c r="C112" s="29">
        <f t="shared" si="11"/>
        <v>150</v>
      </c>
      <c r="D112" s="24">
        <f t="shared" si="12"/>
        <v>0</v>
      </c>
      <c r="E112" s="24">
        <f>E113</f>
        <v>0</v>
      </c>
      <c r="F112" s="24">
        <f>F113</f>
        <v>0</v>
      </c>
      <c r="G112" s="24">
        <f>G113</f>
        <v>150</v>
      </c>
    </row>
    <row r="113" ht="26.25" customHeight="1" spans="1:7">
      <c r="A113" s="23" t="s">
        <v>292</v>
      </c>
      <c r="B113" s="23" t="s">
        <v>291</v>
      </c>
      <c r="C113" s="29">
        <f t="shared" si="11"/>
        <v>150</v>
      </c>
      <c r="D113" s="24">
        <f t="shared" si="12"/>
        <v>0</v>
      </c>
      <c r="E113" s="24"/>
      <c r="F113" s="24"/>
      <c r="G113" s="24">
        <v>150</v>
      </c>
    </row>
    <row r="114" ht="26.25" customHeight="1" spans="1:7">
      <c r="A114" s="23" t="s">
        <v>293</v>
      </c>
      <c r="B114" s="23" t="s">
        <v>294</v>
      </c>
      <c r="C114" s="29">
        <f t="shared" si="11"/>
        <v>4328.249165</v>
      </c>
      <c r="D114" s="24">
        <f t="shared" si="12"/>
        <v>0</v>
      </c>
      <c r="E114" s="24">
        <f>E115+E123+E125+E132+E136</f>
        <v>0</v>
      </c>
      <c r="F114" s="24">
        <f>F115+F123+F125+F132+F136</f>
        <v>0</v>
      </c>
      <c r="G114" s="24">
        <f>G115+G123+G125+G132+G136</f>
        <v>4328.249165</v>
      </c>
    </row>
    <row r="115" ht="26.25" customHeight="1" spans="1:7">
      <c r="A115" s="23" t="s">
        <v>295</v>
      </c>
      <c r="B115" s="23" t="s">
        <v>296</v>
      </c>
      <c r="C115" s="29">
        <f t="shared" si="11"/>
        <v>2177.495835</v>
      </c>
      <c r="D115" s="24">
        <f t="shared" si="12"/>
        <v>0</v>
      </c>
      <c r="E115" s="24"/>
      <c r="F115" s="24"/>
      <c r="G115" s="24">
        <v>2177.495835</v>
      </c>
    </row>
    <row r="116" ht="26.25" customHeight="1" spans="1:7">
      <c r="A116" s="23" t="s">
        <v>297</v>
      </c>
      <c r="B116" s="23" t="s">
        <v>298</v>
      </c>
      <c r="C116" s="29">
        <f t="shared" si="11"/>
        <v>30.6</v>
      </c>
      <c r="D116" s="24">
        <f t="shared" si="12"/>
        <v>0</v>
      </c>
      <c r="E116" s="24">
        <v>0</v>
      </c>
      <c r="F116" s="24">
        <v>0</v>
      </c>
      <c r="G116" s="24">
        <v>30.6</v>
      </c>
    </row>
    <row r="117" ht="26.25" customHeight="1" spans="1:7">
      <c r="A117" s="23" t="s">
        <v>299</v>
      </c>
      <c r="B117" s="23" t="s">
        <v>300</v>
      </c>
      <c r="C117" s="29">
        <f t="shared" si="11"/>
        <v>100</v>
      </c>
      <c r="D117" s="24">
        <f t="shared" si="12"/>
        <v>0</v>
      </c>
      <c r="E117" s="24">
        <v>0</v>
      </c>
      <c r="F117" s="24">
        <v>0</v>
      </c>
      <c r="G117" s="24">
        <v>100</v>
      </c>
    </row>
    <row r="118" ht="26.25" customHeight="1" spans="1:7">
      <c r="A118" s="23" t="s">
        <v>301</v>
      </c>
      <c r="B118" s="23" t="s">
        <v>302</v>
      </c>
      <c r="C118" s="29">
        <f t="shared" si="11"/>
        <v>22</v>
      </c>
      <c r="D118" s="24">
        <f t="shared" si="12"/>
        <v>0</v>
      </c>
      <c r="E118" s="24">
        <v>0</v>
      </c>
      <c r="F118" s="24">
        <v>0</v>
      </c>
      <c r="G118" s="24">
        <v>22</v>
      </c>
    </row>
    <row r="119" ht="26.25" customHeight="1" spans="1:7">
      <c r="A119" s="23" t="s">
        <v>303</v>
      </c>
      <c r="B119" s="23" t="s">
        <v>304</v>
      </c>
      <c r="C119" s="29">
        <f t="shared" si="11"/>
        <v>446.85075</v>
      </c>
      <c r="D119" s="24">
        <f t="shared" si="12"/>
        <v>0</v>
      </c>
      <c r="E119" s="24">
        <v>0</v>
      </c>
      <c r="F119" s="24">
        <v>0</v>
      </c>
      <c r="G119" s="24">
        <v>446.85075</v>
      </c>
    </row>
    <row r="120" ht="26.25" customHeight="1" spans="1:7">
      <c r="A120" s="23" t="s">
        <v>305</v>
      </c>
      <c r="B120" s="23" t="s">
        <v>306</v>
      </c>
      <c r="C120" s="29">
        <f t="shared" si="11"/>
        <v>34</v>
      </c>
      <c r="D120" s="24">
        <f t="shared" si="12"/>
        <v>0</v>
      </c>
      <c r="E120" s="24">
        <v>0</v>
      </c>
      <c r="F120" s="24">
        <v>0</v>
      </c>
      <c r="G120" s="24">
        <v>34</v>
      </c>
    </row>
    <row r="121" ht="26.25" customHeight="1" spans="1:7">
      <c r="A121" s="23" t="s">
        <v>307</v>
      </c>
      <c r="B121" s="23" t="s">
        <v>308</v>
      </c>
      <c r="C121" s="29">
        <f t="shared" si="11"/>
        <v>30.82</v>
      </c>
      <c r="D121" s="24">
        <f t="shared" si="12"/>
        <v>0</v>
      </c>
      <c r="E121" s="24"/>
      <c r="F121" s="24">
        <v>0</v>
      </c>
      <c r="G121" s="24">
        <v>30.82</v>
      </c>
    </row>
    <row r="122" ht="26.25" customHeight="1" spans="1:7">
      <c r="A122" s="23" t="s">
        <v>309</v>
      </c>
      <c r="B122" s="23" t="s">
        <v>310</v>
      </c>
      <c r="C122" s="29">
        <f t="shared" si="11"/>
        <v>1513.225085</v>
      </c>
      <c r="D122" s="24">
        <f t="shared" si="12"/>
        <v>0</v>
      </c>
      <c r="E122" s="24">
        <v>0</v>
      </c>
      <c r="F122" s="24"/>
      <c r="G122" s="24">
        <v>1513.225085</v>
      </c>
    </row>
    <row r="123" ht="26.25" customHeight="1" spans="1:7">
      <c r="A123" s="23" t="s">
        <v>311</v>
      </c>
      <c r="B123" s="23" t="s">
        <v>312</v>
      </c>
      <c r="C123" s="29">
        <f t="shared" si="11"/>
        <v>19.008</v>
      </c>
      <c r="D123" s="24">
        <f t="shared" si="12"/>
        <v>0</v>
      </c>
      <c r="E123" s="24">
        <f>E124</f>
        <v>0</v>
      </c>
      <c r="F123" s="24">
        <f>F124</f>
        <v>0</v>
      </c>
      <c r="G123" s="24">
        <f>G124</f>
        <v>19.008</v>
      </c>
    </row>
    <row r="124" ht="26.25" customHeight="1" spans="1:7">
      <c r="A124" s="23" t="s">
        <v>313</v>
      </c>
      <c r="B124" s="23" t="s">
        <v>314</v>
      </c>
      <c r="C124" s="29">
        <f t="shared" si="11"/>
        <v>19.008</v>
      </c>
      <c r="D124" s="24">
        <f t="shared" si="12"/>
        <v>0</v>
      </c>
      <c r="E124" s="24">
        <v>0</v>
      </c>
      <c r="F124" s="24"/>
      <c r="G124" s="24">
        <v>19.008</v>
      </c>
    </row>
    <row r="125" ht="26.25" customHeight="1" spans="1:7">
      <c r="A125" s="23" t="s">
        <v>315</v>
      </c>
      <c r="B125" s="23" t="s">
        <v>316</v>
      </c>
      <c r="C125" s="29">
        <f t="shared" si="11"/>
        <v>182.08218</v>
      </c>
      <c r="D125" s="24">
        <f t="shared" si="12"/>
        <v>0</v>
      </c>
      <c r="E125" s="24">
        <f>SUM(E126:E131)</f>
        <v>0</v>
      </c>
      <c r="F125" s="24">
        <f>SUM(F126:F131)</f>
        <v>0</v>
      </c>
      <c r="G125" s="24">
        <f>SUM(G126:G131)</f>
        <v>182.08218</v>
      </c>
    </row>
    <row r="126" ht="26.25" customHeight="1" spans="1:7">
      <c r="A126" s="23" t="s">
        <v>317</v>
      </c>
      <c r="B126" s="23" t="s">
        <v>318</v>
      </c>
      <c r="C126" s="29">
        <f t="shared" si="11"/>
        <v>5.40398</v>
      </c>
      <c r="D126" s="24">
        <f t="shared" si="12"/>
        <v>0</v>
      </c>
      <c r="E126" s="24">
        <v>0</v>
      </c>
      <c r="F126" s="24">
        <v>0</v>
      </c>
      <c r="G126" s="24">
        <v>5.40398</v>
      </c>
    </row>
    <row r="127" ht="26.25" customHeight="1" spans="1:7">
      <c r="A127" s="23" t="s">
        <v>319</v>
      </c>
      <c r="B127" s="23" t="s">
        <v>320</v>
      </c>
      <c r="C127" s="29">
        <f t="shared" si="11"/>
        <v>25.82</v>
      </c>
      <c r="D127" s="24">
        <f t="shared" si="12"/>
        <v>0</v>
      </c>
      <c r="E127" s="24">
        <v>0</v>
      </c>
      <c r="F127" s="24">
        <v>0</v>
      </c>
      <c r="G127" s="24">
        <v>25.82</v>
      </c>
    </row>
    <row r="128" ht="26.25" customHeight="1" spans="1:7">
      <c r="A128" s="23" t="s">
        <v>321</v>
      </c>
      <c r="B128" s="23" t="s">
        <v>322</v>
      </c>
      <c r="C128" s="29">
        <f t="shared" si="11"/>
        <v>49.8582</v>
      </c>
      <c r="D128" s="24">
        <f t="shared" si="12"/>
        <v>0</v>
      </c>
      <c r="E128" s="24">
        <v>0</v>
      </c>
      <c r="F128" s="24">
        <v>0</v>
      </c>
      <c r="G128" s="24">
        <v>49.8582</v>
      </c>
    </row>
    <row r="129" ht="26.25" customHeight="1" spans="1:7">
      <c r="A129" s="23" t="s">
        <v>323</v>
      </c>
      <c r="B129" s="23" t="s">
        <v>324</v>
      </c>
      <c r="C129" s="29">
        <f t="shared" si="11"/>
        <v>3</v>
      </c>
      <c r="D129" s="24">
        <f t="shared" si="12"/>
        <v>0</v>
      </c>
      <c r="E129" s="24">
        <v>0</v>
      </c>
      <c r="F129" s="24">
        <v>0</v>
      </c>
      <c r="G129" s="24">
        <v>3</v>
      </c>
    </row>
    <row r="130" ht="26.25" customHeight="1" spans="1:7">
      <c r="A130" s="23" t="s">
        <v>325</v>
      </c>
      <c r="B130" s="23" t="s">
        <v>326</v>
      </c>
      <c r="C130" s="29">
        <f t="shared" si="11"/>
        <v>10</v>
      </c>
      <c r="D130" s="24">
        <f t="shared" si="12"/>
        <v>0</v>
      </c>
      <c r="E130" s="24">
        <v>0</v>
      </c>
      <c r="F130" s="24">
        <v>0</v>
      </c>
      <c r="G130" s="24">
        <v>10</v>
      </c>
    </row>
    <row r="131" ht="26.25" customHeight="1" spans="1:7">
      <c r="A131" s="23" t="s">
        <v>327</v>
      </c>
      <c r="B131" s="23" t="s">
        <v>328</v>
      </c>
      <c r="C131" s="29">
        <f t="shared" si="11"/>
        <v>88</v>
      </c>
      <c r="D131" s="24">
        <f t="shared" si="12"/>
        <v>0</v>
      </c>
      <c r="E131" s="24">
        <v>0</v>
      </c>
      <c r="F131" s="24">
        <v>0</v>
      </c>
      <c r="G131" s="24">
        <v>88</v>
      </c>
    </row>
    <row r="132" ht="26.25" customHeight="1" spans="1:7">
      <c r="A132" s="23" t="s">
        <v>329</v>
      </c>
      <c r="B132" s="23" t="s">
        <v>330</v>
      </c>
      <c r="C132" s="29">
        <f t="shared" si="11"/>
        <v>410</v>
      </c>
      <c r="D132" s="24">
        <f t="shared" si="12"/>
        <v>0</v>
      </c>
      <c r="E132" s="24">
        <f>SUM(E133:E135)</f>
        <v>0</v>
      </c>
      <c r="F132" s="24">
        <f>SUM(F133:F135)</f>
        <v>0</v>
      </c>
      <c r="G132" s="24">
        <f>SUM(G133:G135)</f>
        <v>410</v>
      </c>
    </row>
    <row r="133" ht="26.25" customHeight="1" spans="1:7">
      <c r="A133" s="23" t="s">
        <v>331</v>
      </c>
      <c r="B133" s="23" t="s">
        <v>332</v>
      </c>
      <c r="C133" s="29">
        <f t="shared" si="11"/>
        <v>276</v>
      </c>
      <c r="D133" s="24">
        <f t="shared" si="12"/>
        <v>0</v>
      </c>
      <c r="E133" s="24">
        <v>0</v>
      </c>
      <c r="F133" s="24">
        <v>0</v>
      </c>
      <c r="G133" s="24">
        <v>276</v>
      </c>
    </row>
    <row r="134" ht="26.25" customHeight="1" spans="1:7">
      <c r="A134" s="23" t="s">
        <v>333</v>
      </c>
      <c r="B134" s="23" t="s">
        <v>334</v>
      </c>
      <c r="C134" s="29">
        <f t="shared" si="11"/>
        <v>24</v>
      </c>
      <c r="D134" s="24">
        <f t="shared" si="12"/>
        <v>0</v>
      </c>
      <c r="E134" s="24">
        <v>0</v>
      </c>
      <c r="F134" s="24">
        <v>0</v>
      </c>
      <c r="G134" s="24">
        <v>24</v>
      </c>
    </row>
    <row r="135" ht="26.25" customHeight="1" spans="1:7">
      <c r="A135" s="23" t="s">
        <v>335</v>
      </c>
      <c r="B135" s="23" t="s">
        <v>336</v>
      </c>
      <c r="C135" s="29">
        <f t="shared" ref="C135:C159" si="13">D135+G135</f>
        <v>110</v>
      </c>
      <c r="D135" s="24">
        <f t="shared" ref="D135:D159" si="14">E135+F135</f>
        <v>0</v>
      </c>
      <c r="E135" s="24">
        <v>0</v>
      </c>
      <c r="F135" s="24">
        <v>0</v>
      </c>
      <c r="G135" s="24">
        <v>110</v>
      </c>
    </row>
    <row r="136" ht="26.25" customHeight="1" spans="1:7">
      <c r="A136" s="23" t="s">
        <v>337</v>
      </c>
      <c r="B136" s="23" t="s">
        <v>338</v>
      </c>
      <c r="C136" s="29">
        <f t="shared" si="13"/>
        <v>1539.66315</v>
      </c>
      <c r="D136" s="24">
        <f t="shared" si="14"/>
        <v>0</v>
      </c>
      <c r="E136" s="24">
        <f>SUM(E137:E139)</f>
        <v>0</v>
      </c>
      <c r="F136" s="24">
        <f>SUM(F137:F139)</f>
        <v>0</v>
      </c>
      <c r="G136" s="24">
        <f>SUM(G137:G139)</f>
        <v>1539.66315</v>
      </c>
    </row>
    <row r="137" ht="26.25" customHeight="1" spans="1:7">
      <c r="A137" s="23" t="s">
        <v>339</v>
      </c>
      <c r="B137" s="23" t="s">
        <v>340</v>
      </c>
      <c r="C137" s="29">
        <f t="shared" si="13"/>
        <v>383.0817</v>
      </c>
      <c r="D137" s="24">
        <f t="shared" si="14"/>
        <v>0</v>
      </c>
      <c r="E137" s="24">
        <v>0</v>
      </c>
      <c r="F137" s="24">
        <v>0</v>
      </c>
      <c r="G137" s="24">
        <v>383.0817</v>
      </c>
    </row>
    <row r="138" ht="26.25" customHeight="1" spans="1:7">
      <c r="A138" s="23" t="s">
        <v>341</v>
      </c>
      <c r="B138" s="23" t="s">
        <v>342</v>
      </c>
      <c r="C138" s="29">
        <f t="shared" si="13"/>
        <v>956.58145</v>
      </c>
      <c r="D138" s="24">
        <f t="shared" si="14"/>
        <v>0</v>
      </c>
      <c r="E138" s="24"/>
      <c r="F138" s="24">
        <v>0</v>
      </c>
      <c r="G138" s="24">
        <v>956.58145</v>
      </c>
    </row>
    <row r="139" ht="26.25" customHeight="1" spans="1:7">
      <c r="A139" s="23" t="s">
        <v>343</v>
      </c>
      <c r="B139" s="23" t="s">
        <v>344</v>
      </c>
      <c r="C139" s="29">
        <f t="shared" si="13"/>
        <v>200</v>
      </c>
      <c r="D139" s="24">
        <f t="shared" si="14"/>
        <v>0</v>
      </c>
      <c r="E139" s="24">
        <v>0</v>
      </c>
      <c r="F139" s="24">
        <v>0</v>
      </c>
      <c r="G139" s="24">
        <v>200</v>
      </c>
    </row>
    <row r="140" ht="26.25" customHeight="1" spans="1:7">
      <c r="A140" s="23" t="s">
        <v>345</v>
      </c>
      <c r="B140" s="23" t="s">
        <v>346</v>
      </c>
      <c r="C140" s="29">
        <f t="shared" si="13"/>
        <v>528.73</v>
      </c>
      <c r="D140" s="24">
        <f t="shared" si="14"/>
        <v>0</v>
      </c>
      <c r="E140" s="24">
        <f>E141+E144+E146</f>
        <v>0</v>
      </c>
      <c r="F140" s="24">
        <f>F141+F144+F146</f>
        <v>0</v>
      </c>
      <c r="G140" s="24">
        <f>G141+G144+G146</f>
        <v>528.73</v>
      </c>
    </row>
    <row r="141" ht="26.25" customHeight="1" spans="1:7">
      <c r="A141" s="23" t="s">
        <v>347</v>
      </c>
      <c r="B141" s="23" t="s">
        <v>348</v>
      </c>
      <c r="C141" s="29">
        <f t="shared" si="13"/>
        <v>423.17</v>
      </c>
      <c r="D141" s="24">
        <f t="shared" si="14"/>
        <v>0</v>
      </c>
      <c r="E141" s="24">
        <f>E142+E143</f>
        <v>0</v>
      </c>
      <c r="F141" s="24">
        <f>F142+F143</f>
        <v>0</v>
      </c>
      <c r="G141" s="24">
        <f>G142+G143</f>
        <v>423.17</v>
      </c>
    </row>
    <row r="142" ht="26.25" customHeight="1" spans="1:7">
      <c r="A142" s="23" t="s">
        <v>349</v>
      </c>
      <c r="B142" s="23" t="s">
        <v>350</v>
      </c>
      <c r="C142" s="29">
        <f t="shared" si="13"/>
        <v>155.2</v>
      </c>
      <c r="D142" s="24">
        <f t="shared" si="14"/>
        <v>0</v>
      </c>
      <c r="E142" s="24">
        <v>0</v>
      </c>
      <c r="F142" s="24">
        <v>0</v>
      </c>
      <c r="G142" s="24">
        <v>155.2</v>
      </c>
    </row>
    <row r="143" ht="26.25" customHeight="1" spans="1:7">
      <c r="A143" s="23" t="s">
        <v>351</v>
      </c>
      <c r="B143" s="23" t="s">
        <v>352</v>
      </c>
      <c r="C143" s="29">
        <f t="shared" si="13"/>
        <v>267.97</v>
      </c>
      <c r="D143" s="24">
        <f t="shared" si="14"/>
        <v>0</v>
      </c>
      <c r="E143" s="24">
        <v>0</v>
      </c>
      <c r="F143" s="24">
        <v>0</v>
      </c>
      <c r="G143" s="24">
        <v>267.97</v>
      </c>
    </row>
    <row r="144" ht="26.25" customHeight="1" spans="1:7">
      <c r="A144" s="23" t="s">
        <v>353</v>
      </c>
      <c r="B144" s="23" t="s">
        <v>354</v>
      </c>
      <c r="C144" s="29">
        <f t="shared" si="13"/>
        <v>93.56</v>
      </c>
      <c r="D144" s="24">
        <f t="shared" si="14"/>
        <v>0</v>
      </c>
      <c r="E144" s="24">
        <f>E145</f>
        <v>0</v>
      </c>
      <c r="F144" s="24">
        <f>F145</f>
        <v>0</v>
      </c>
      <c r="G144" s="24">
        <f>G145</f>
        <v>93.56</v>
      </c>
    </row>
    <row r="145" ht="26.25" customHeight="1" spans="1:7">
      <c r="A145" s="23" t="s">
        <v>355</v>
      </c>
      <c r="B145" s="23" t="s">
        <v>356</v>
      </c>
      <c r="C145" s="29">
        <f t="shared" si="13"/>
        <v>93.56</v>
      </c>
      <c r="D145" s="24">
        <f t="shared" si="14"/>
        <v>0</v>
      </c>
      <c r="E145" s="24">
        <v>0</v>
      </c>
      <c r="F145" s="24">
        <v>0</v>
      </c>
      <c r="G145" s="24">
        <v>93.56</v>
      </c>
    </row>
    <row r="146" ht="26.25" customHeight="1" spans="1:7">
      <c r="A146" s="23" t="s">
        <v>357</v>
      </c>
      <c r="B146" s="23" t="s">
        <v>358</v>
      </c>
      <c r="C146" s="29">
        <f t="shared" si="13"/>
        <v>12</v>
      </c>
      <c r="D146" s="24">
        <f t="shared" si="14"/>
        <v>0</v>
      </c>
      <c r="E146" s="24">
        <f t="shared" ref="E146:G146" si="15">E147</f>
        <v>0</v>
      </c>
      <c r="F146" s="24">
        <f t="shared" si="15"/>
        <v>0</v>
      </c>
      <c r="G146" s="24">
        <f t="shared" si="15"/>
        <v>12</v>
      </c>
    </row>
    <row r="147" ht="26.25" customHeight="1" spans="1:7">
      <c r="A147" s="23" t="s">
        <v>359</v>
      </c>
      <c r="B147" s="23" t="s">
        <v>358</v>
      </c>
      <c r="C147" s="29">
        <f t="shared" si="13"/>
        <v>12</v>
      </c>
      <c r="D147" s="24">
        <f t="shared" si="14"/>
        <v>0</v>
      </c>
      <c r="E147" s="24">
        <v>0</v>
      </c>
      <c r="F147" s="24">
        <v>0</v>
      </c>
      <c r="G147" s="24">
        <v>12</v>
      </c>
    </row>
    <row r="148" ht="26.25" customHeight="1" spans="1:7">
      <c r="A148" s="23" t="s">
        <v>360</v>
      </c>
      <c r="B148" s="23" t="s">
        <v>361</v>
      </c>
      <c r="C148" s="29">
        <f t="shared" si="13"/>
        <v>50</v>
      </c>
      <c r="D148" s="24">
        <f t="shared" si="14"/>
        <v>0</v>
      </c>
      <c r="E148" s="24">
        <f t="shared" ref="E148:G148" si="16">E149</f>
        <v>0</v>
      </c>
      <c r="F148" s="24">
        <f t="shared" si="16"/>
        <v>0</v>
      </c>
      <c r="G148" s="24">
        <f t="shared" si="16"/>
        <v>50</v>
      </c>
    </row>
    <row r="149" ht="26.25" customHeight="1" spans="1:7">
      <c r="A149" s="23" t="s">
        <v>362</v>
      </c>
      <c r="B149" s="23" t="s">
        <v>363</v>
      </c>
      <c r="C149" s="29">
        <f t="shared" si="13"/>
        <v>50</v>
      </c>
      <c r="D149" s="24">
        <f t="shared" si="14"/>
        <v>0</v>
      </c>
      <c r="E149" s="24">
        <f t="shared" ref="E149:G149" si="17">E150</f>
        <v>0</v>
      </c>
      <c r="F149" s="24">
        <f t="shared" si="17"/>
        <v>0</v>
      </c>
      <c r="G149" s="24">
        <f t="shared" si="17"/>
        <v>50</v>
      </c>
    </row>
    <row r="150" ht="26.25" customHeight="1" spans="1:7">
      <c r="A150" s="23" t="s">
        <v>364</v>
      </c>
      <c r="B150" s="23" t="s">
        <v>365</v>
      </c>
      <c r="C150" s="29">
        <f t="shared" si="13"/>
        <v>50</v>
      </c>
      <c r="D150" s="24">
        <f t="shared" si="14"/>
        <v>0</v>
      </c>
      <c r="E150" s="24">
        <v>0</v>
      </c>
      <c r="F150" s="24">
        <v>0</v>
      </c>
      <c r="G150" s="24">
        <v>50</v>
      </c>
    </row>
    <row r="151" ht="26.25" customHeight="1" spans="1:7">
      <c r="A151" s="23" t="s">
        <v>366</v>
      </c>
      <c r="B151" s="23" t="s">
        <v>367</v>
      </c>
      <c r="C151" s="29">
        <f t="shared" si="13"/>
        <v>300.53</v>
      </c>
      <c r="D151" s="24">
        <f t="shared" si="14"/>
        <v>300.53</v>
      </c>
      <c r="E151" s="24">
        <f t="shared" ref="E151:G151" si="18">E152</f>
        <v>300.53</v>
      </c>
      <c r="F151" s="24">
        <f t="shared" si="18"/>
        <v>0</v>
      </c>
      <c r="G151" s="24">
        <f t="shared" si="18"/>
        <v>0</v>
      </c>
    </row>
    <row r="152" ht="26.25" customHeight="1" spans="1:7">
      <c r="A152" s="23" t="s">
        <v>368</v>
      </c>
      <c r="B152" s="23" t="s">
        <v>369</v>
      </c>
      <c r="C152" s="29">
        <f t="shared" si="13"/>
        <v>300.53</v>
      </c>
      <c r="D152" s="24">
        <f t="shared" si="14"/>
        <v>300.53</v>
      </c>
      <c r="E152" s="24">
        <f t="shared" ref="E152:G152" si="19">E153</f>
        <v>300.53</v>
      </c>
      <c r="F152" s="24">
        <f t="shared" si="19"/>
        <v>0</v>
      </c>
      <c r="G152" s="24">
        <f t="shared" si="19"/>
        <v>0</v>
      </c>
    </row>
    <row r="153" ht="26.25" customHeight="1" spans="1:7">
      <c r="A153" s="23" t="s">
        <v>370</v>
      </c>
      <c r="B153" s="23" t="s">
        <v>371</v>
      </c>
      <c r="C153" s="29">
        <f t="shared" si="13"/>
        <v>300.53</v>
      </c>
      <c r="D153" s="24">
        <f t="shared" si="14"/>
        <v>300.53</v>
      </c>
      <c r="E153" s="24">
        <v>300.53</v>
      </c>
      <c r="F153" s="24">
        <v>0</v>
      </c>
      <c r="G153" s="24">
        <v>0</v>
      </c>
    </row>
    <row r="154" ht="26.25" customHeight="1" spans="1:7">
      <c r="A154" s="23" t="s">
        <v>372</v>
      </c>
      <c r="B154" s="23" t="s">
        <v>373</v>
      </c>
      <c r="C154" s="29">
        <f t="shared" si="13"/>
        <v>29.523</v>
      </c>
      <c r="D154" s="24">
        <f t="shared" si="14"/>
        <v>0</v>
      </c>
      <c r="E154" s="24">
        <f t="shared" ref="E154:G154" si="20">E155</f>
        <v>0</v>
      </c>
      <c r="F154" s="24">
        <f t="shared" si="20"/>
        <v>0</v>
      </c>
      <c r="G154" s="24">
        <f t="shared" si="20"/>
        <v>29.523</v>
      </c>
    </row>
    <row r="155" ht="26.25" customHeight="1" spans="1:7">
      <c r="A155" s="23" t="s">
        <v>374</v>
      </c>
      <c r="B155" s="23" t="s">
        <v>375</v>
      </c>
      <c r="C155" s="29">
        <f t="shared" si="13"/>
        <v>29.523</v>
      </c>
      <c r="D155" s="24">
        <f t="shared" si="14"/>
        <v>0</v>
      </c>
      <c r="E155" s="24">
        <f>E156+E157</f>
        <v>0</v>
      </c>
      <c r="F155" s="24">
        <f>F156+F157</f>
        <v>0</v>
      </c>
      <c r="G155" s="24">
        <f>G156+G157</f>
        <v>29.523</v>
      </c>
    </row>
    <row r="156" ht="26.25" customHeight="1" spans="1:7">
      <c r="A156" s="23" t="s">
        <v>376</v>
      </c>
      <c r="B156" s="23" t="s">
        <v>377</v>
      </c>
      <c r="C156" s="29">
        <f t="shared" si="13"/>
        <v>20</v>
      </c>
      <c r="D156" s="24">
        <f t="shared" si="14"/>
        <v>0</v>
      </c>
      <c r="E156" s="24">
        <v>0</v>
      </c>
      <c r="F156" s="24">
        <v>0</v>
      </c>
      <c r="G156" s="24">
        <v>20</v>
      </c>
    </row>
    <row r="157" ht="26.25" customHeight="1" spans="1:7">
      <c r="A157" s="23" t="s">
        <v>378</v>
      </c>
      <c r="B157" s="23" t="s">
        <v>379</v>
      </c>
      <c r="C157" s="29">
        <f t="shared" si="13"/>
        <v>9.523</v>
      </c>
      <c r="D157" s="24">
        <f t="shared" si="14"/>
        <v>0</v>
      </c>
      <c r="E157" s="24">
        <v>0</v>
      </c>
      <c r="F157" s="24">
        <v>0</v>
      </c>
      <c r="G157" s="24">
        <v>9.523</v>
      </c>
    </row>
    <row r="158" ht="26.25" customHeight="1" spans="1:7">
      <c r="A158" s="23" t="s">
        <v>380</v>
      </c>
      <c r="B158" s="23"/>
      <c r="C158" s="29">
        <f>C7+C36+C40+C43+C46+C51+C59+C81+C90+C102+C114+C140+C148+C151+C154</f>
        <v>12229.269558</v>
      </c>
      <c r="D158" s="29">
        <f>D7+D36+D40+D43+D46+D51+D59+D81+D90+D102+D114+D140+D148+D151+D154</f>
        <v>3994.4</v>
      </c>
      <c r="E158" s="29">
        <f>E7+E36+E40+E43+E46+E51+E59+E81+E90+E102+E114+E140+E148+E151+E154</f>
        <v>3419.9</v>
      </c>
      <c r="F158" s="29">
        <f>F7+F36+F40+F43+F46+F51+F59+F81+F90+F102+F114+F140+F148+F151+F154</f>
        <v>574.5</v>
      </c>
      <c r="G158" s="29">
        <f>G7+G36+G40+G43+G46+G51+G59+G81+G90+G102+G114+G140+G148+G151+G154</f>
        <v>8234.869558</v>
      </c>
    </row>
  </sheetData>
  <autoFilter ref="A6:G158">
    <extLst/>
  </autoFilter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Zeros="0" tabSelected="1" topLeftCell="A22" workbookViewId="0">
      <selection activeCell="E27" sqref="E27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9"/>
      <c r="B1" s="19"/>
      <c r="C1" s="19"/>
      <c r="D1" s="19"/>
      <c r="E1" s="19"/>
    </row>
    <row r="2" ht="40.5" customHeight="1" spans="1:5">
      <c r="A2" s="11" t="s">
        <v>381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39" customHeight="1" spans="1:5">
      <c r="A5" s="15" t="s">
        <v>382</v>
      </c>
      <c r="B5" s="15"/>
      <c r="C5" s="15" t="s">
        <v>383</v>
      </c>
      <c r="D5" s="15"/>
      <c r="E5" s="15"/>
    </row>
    <row r="6" ht="22.5" customHeight="1" spans="1:5">
      <c r="A6" s="30" t="s">
        <v>93</v>
      </c>
      <c r="B6" s="30" t="s">
        <v>94</v>
      </c>
      <c r="C6" s="30" t="s">
        <v>61</v>
      </c>
      <c r="D6" s="30" t="s">
        <v>95</v>
      </c>
      <c r="E6" s="30" t="s">
        <v>80</v>
      </c>
    </row>
    <row r="7" ht="26.25" customHeight="1" spans="1:5">
      <c r="A7" s="23" t="s">
        <v>384</v>
      </c>
      <c r="B7" s="23" t="s">
        <v>385</v>
      </c>
      <c r="C7" s="24">
        <f>D7+E7</f>
        <v>3081.53</v>
      </c>
      <c r="D7" s="24">
        <f>SUM(D8:D18)</f>
        <v>3081.53</v>
      </c>
      <c r="E7" s="24">
        <f>SUM(E8:E18)</f>
        <v>0</v>
      </c>
    </row>
    <row r="8" ht="26.25" customHeight="1" spans="1:5">
      <c r="A8" s="23" t="s">
        <v>386</v>
      </c>
      <c r="B8" s="23" t="s">
        <v>387</v>
      </c>
      <c r="C8" s="24">
        <v>520.99</v>
      </c>
      <c r="D8" s="24">
        <v>520.99</v>
      </c>
      <c r="E8" s="24"/>
    </row>
    <row r="9" ht="26.25" customHeight="1" spans="1:5">
      <c r="A9" s="23" t="s">
        <v>388</v>
      </c>
      <c r="B9" s="23" t="s">
        <v>389</v>
      </c>
      <c r="C9" s="24">
        <f>D9+E9</f>
        <v>452.16</v>
      </c>
      <c r="D9" s="24">
        <v>452.16</v>
      </c>
      <c r="E9" s="24"/>
    </row>
    <row r="10" ht="26.25" customHeight="1" spans="1:5">
      <c r="A10" s="23" t="s">
        <v>390</v>
      </c>
      <c r="B10" s="23" t="s">
        <v>391</v>
      </c>
      <c r="C10" s="24">
        <f>D10+E10</f>
        <v>1111.75</v>
      </c>
      <c r="D10" s="24">
        <v>1111.75</v>
      </c>
      <c r="E10" s="24"/>
    </row>
    <row r="11" ht="26.25" customHeight="1" spans="1:5">
      <c r="A11" s="23" t="s">
        <v>392</v>
      </c>
      <c r="B11" s="23" t="s">
        <v>393</v>
      </c>
      <c r="C11" s="24">
        <f t="shared" ref="C11:C16" si="0">D11+E11</f>
        <v>270.32</v>
      </c>
      <c r="D11" s="24">
        <v>270.32</v>
      </c>
      <c r="E11" s="24"/>
    </row>
    <row r="12" ht="26.25" customHeight="1" spans="1:5">
      <c r="A12" s="23" t="s">
        <v>394</v>
      </c>
      <c r="B12" s="23" t="s">
        <v>395</v>
      </c>
      <c r="C12" s="24">
        <f t="shared" si="0"/>
        <v>134.49</v>
      </c>
      <c r="D12" s="24">
        <v>134.49</v>
      </c>
      <c r="E12" s="24"/>
    </row>
    <row r="13" ht="26.25" customHeight="1" spans="1:5">
      <c r="A13" s="23" t="s">
        <v>396</v>
      </c>
      <c r="B13" s="23" t="s">
        <v>397</v>
      </c>
      <c r="C13" s="24">
        <f t="shared" si="0"/>
        <v>79.93</v>
      </c>
      <c r="D13" s="24">
        <v>79.93</v>
      </c>
      <c r="E13" s="24"/>
    </row>
    <row r="14" ht="26.25" customHeight="1" spans="1:5">
      <c r="A14" s="23" t="s">
        <v>398</v>
      </c>
      <c r="B14" s="23" t="s">
        <v>399</v>
      </c>
      <c r="C14" s="24">
        <f t="shared" si="0"/>
        <v>24.73</v>
      </c>
      <c r="D14" s="24">
        <v>24.73</v>
      </c>
      <c r="E14" s="24"/>
    </row>
    <row r="15" ht="26.25" customHeight="1" spans="1:5">
      <c r="A15" s="23" t="s">
        <v>400</v>
      </c>
      <c r="B15" s="23" t="s">
        <v>401</v>
      </c>
      <c r="C15" s="24">
        <f t="shared" si="0"/>
        <v>17.21</v>
      </c>
      <c r="D15" s="24">
        <v>17.21</v>
      </c>
      <c r="E15" s="24"/>
    </row>
    <row r="16" ht="26.25" customHeight="1" spans="1:5">
      <c r="A16" s="23" t="s">
        <v>402</v>
      </c>
      <c r="B16" s="23" t="s">
        <v>403</v>
      </c>
      <c r="C16" s="24">
        <f t="shared" si="0"/>
        <v>300.53</v>
      </c>
      <c r="D16" s="24">
        <v>300.53</v>
      </c>
      <c r="E16" s="24"/>
    </row>
    <row r="17" ht="26.25" customHeight="1" spans="1:5">
      <c r="A17" s="23" t="s">
        <v>404</v>
      </c>
      <c r="B17" s="23" t="s">
        <v>405</v>
      </c>
      <c r="C17" s="24">
        <v>39.42</v>
      </c>
      <c r="D17" s="24">
        <v>39.42</v>
      </c>
      <c r="E17" s="24"/>
    </row>
    <row r="18" ht="26.25" customHeight="1" spans="1:5">
      <c r="A18" s="23" t="s">
        <v>406</v>
      </c>
      <c r="B18" s="23" t="s">
        <v>407</v>
      </c>
      <c r="C18" s="24">
        <v>130</v>
      </c>
      <c r="D18" s="24">
        <v>130</v>
      </c>
      <c r="E18" s="24"/>
    </row>
    <row r="19" ht="26.25" customHeight="1" spans="1:5">
      <c r="A19" s="23" t="s">
        <v>408</v>
      </c>
      <c r="B19" s="23" t="s">
        <v>409</v>
      </c>
      <c r="C19" s="24">
        <f t="shared" ref="C19:C21" si="1">D19+E19</f>
        <v>338.37</v>
      </c>
      <c r="D19" s="24">
        <f>SUM(D20:D22)</f>
        <v>338.37</v>
      </c>
      <c r="E19" s="24">
        <f>SUM(E20:E22)</f>
        <v>0</v>
      </c>
    </row>
    <row r="20" ht="26.25" customHeight="1" spans="1:5">
      <c r="A20" s="23" t="s">
        <v>410</v>
      </c>
      <c r="B20" s="23" t="s">
        <v>411</v>
      </c>
      <c r="C20" s="24">
        <f t="shared" si="1"/>
        <v>9.72</v>
      </c>
      <c r="D20" s="24">
        <v>9.72</v>
      </c>
      <c r="E20" s="24"/>
    </row>
    <row r="21" ht="26.25" customHeight="1" spans="1:5">
      <c r="A21" s="23" t="s">
        <v>412</v>
      </c>
      <c r="B21" s="23" t="s">
        <v>413</v>
      </c>
      <c r="C21" s="24">
        <f t="shared" si="1"/>
        <v>15.13</v>
      </c>
      <c r="D21" s="24">
        <v>15.13</v>
      </c>
      <c r="E21" s="24"/>
    </row>
    <row r="22" ht="26.25" customHeight="1" spans="1:5">
      <c r="A22" s="23" t="s">
        <v>414</v>
      </c>
      <c r="B22" s="23" t="s">
        <v>415</v>
      </c>
      <c r="C22" s="24">
        <f t="shared" ref="C22:C37" si="2">D22+E22</f>
        <v>313.52</v>
      </c>
      <c r="D22" s="24">
        <v>313.52</v>
      </c>
      <c r="E22" s="24"/>
    </row>
    <row r="23" ht="26.25" customHeight="1" spans="1:5">
      <c r="A23" s="23" t="s">
        <v>416</v>
      </c>
      <c r="B23" s="23" t="s">
        <v>417</v>
      </c>
      <c r="C23" s="24">
        <f t="shared" si="2"/>
        <v>574.5</v>
      </c>
      <c r="D23" s="24">
        <f>SUM(D24:D37)</f>
        <v>0</v>
      </c>
      <c r="E23" s="24">
        <f>SUM(E24:E37)</f>
        <v>574.5</v>
      </c>
    </row>
    <row r="24" ht="26.25" customHeight="1" spans="1:5">
      <c r="A24" s="23">
        <v>30201</v>
      </c>
      <c r="B24" s="23" t="s">
        <v>418</v>
      </c>
      <c r="C24" s="24">
        <f t="shared" si="2"/>
        <v>152</v>
      </c>
      <c r="D24" s="24"/>
      <c r="E24" s="24">
        <v>152</v>
      </c>
    </row>
    <row r="25" ht="26.25" customHeight="1" spans="1:5">
      <c r="A25" s="23">
        <v>30205</v>
      </c>
      <c r="B25" s="23" t="s">
        <v>419</v>
      </c>
      <c r="C25" s="24">
        <f t="shared" si="2"/>
        <v>6</v>
      </c>
      <c r="D25" s="24"/>
      <c r="E25" s="24">
        <v>6</v>
      </c>
    </row>
    <row r="26" ht="26.25" customHeight="1" spans="1:5">
      <c r="A26" s="23">
        <v>30206</v>
      </c>
      <c r="B26" s="23" t="s">
        <v>420</v>
      </c>
      <c r="C26" s="24">
        <f t="shared" si="2"/>
        <v>45.5</v>
      </c>
      <c r="D26" s="24"/>
      <c r="E26" s="24">
        <v>45.5</v>
      </c>
    </row>
    <row r="27" ht="26.25" customHeight="1" spans="1:5">
      <c r="A27" s="23">
        <v>30209</v>
      </c>
      <c r="B27" s="23" t="s">
        <v>421</v>
      </c>
      <c r="C27" s="24">
        <f t="shared" si="2"/>
        <v>14</v>
      </c>
      <c r="D27" s="24"/>
      <c r="E27" s="24">
        <v>14</v>
      </c>
    </row>
    <row r="28" ht="26.25" customHeight="1" spans="1:5">
      <c r="A28" s="23">
        <v>30211</v>
      </c>
      <c r="B28" s="23" t="s">
        <v>422</v>
      </c>
      <c r="C28" s="24">
        <f t="shared" si="2"/>
        <v>5</v>
      </c>
      <c r="D28" s="24"/>
      <c r="E28" s="24">
        <v>5</v>
      </c>
    </row>
    <row r="29" ht="26.25" customHeight="1" spans="1:5">
      <c r="A29" s="23">
        <v>30212</v>
      </c>
      <c r="B29" s="23" t="s">
        <v>423</v>
      </c>
      <c r="C29" s="24">
        <f t="shared" si="2"/>
        <v>0</v>
      </c>
      <c r="D29" s="24"/>
      <c r="E29" s="24">
        <v>0</v>
      </c>
    </row>
    <row r="30" ht="26.25" customHeight="1" spans="1:5">
      <c r="A30" s="23">
        <v>30213</v>
      </c>
      <c r="B30" s="23" t="s">
        <v>424</v>
      </c>
      <c r="C30" s="24">
        <f t="shared" si="2"/>
        <v>82</v>
      </c>
      <c r="D30" s="24"/>
      <c r="E30" s="24">
        <v>82</v>
      </c>
    </row>
    <row r="31" ht="26.25" customHeight="1" spans="1:5">
      <c r="A31" s="23">
        <v>30215</v>
      </c>
      <c r="B31" s="23" t="s">
        <v>425</v>
      </c>
      <c r="C31" s="24">
        <f t="shared" si="2"/>
        <v>5.4</v>
      </c>
      <c r="D31" s="24"/>
      <c r="E31" s="24">
        <v>5.4</v>
      </c>
    </row>
    <row r="32" ht="26.25" customHeight="1" spans="1:5">
      <c r="A32" s="23">
        <v>30216</v>
      </c>
      <c r="B32" s="23" t="s">
        <v>426</v>
      </c>
      <c r="C32" s="24">
        <f t="shared" si="2"/>
        <v>7.1</v>
      </c>
      <c r="D32" s="24"/>
      <c r="E32" s="24">
        <v>7.1</v>
      </c>
    </row>
    <row r="33" ht="26.25" customHeight="1" spans="1:5">
      <c r="A33" s="23">
        <v>30217</v>
      </c>
      <c r="B33" s="23" t="s">
        <v>427</v>
      </c>
      <c r="C33" s="24">
        <f t="shared" si="2"/>
        <v>0</v>
      </c>
      <c r="D33" s="24"/>
      <c r="E33" s="24">
        <v>0</v>
      </c>
    </row>
    <row r="34" ht="26.25" customHeight="1" spans="1:5">
      <c r="A34" s="23">
        <v>30226</v>
      </c>
      <c r="B34" s="23" t="s">
        <v>428</v>
      </c>
      <c r="C34" s="24">
        <f t="shared" si="2"/>
        <v>56</v>
      </c>
      <c r="D34" s="24"/>
      <c r="E34" s="24">
        <v>56</v>
      </c>
    </row>
    <row r="35" ht="26.25" customHeight="1" spans="1:5">
      <c r="A35" s="23">
        <v>30227</v>
      </c>
      <c r="B35" s="23" t="s">
        <v>429</v>
      </c>
      <c r="C35" s="24">
        <f t="shared" si="2"/>
        <v>80</v>
      </c>
      <c r="D35" s="24"/>
      <c r="E35" s="24">
        <v>80</v>
      </c>
    </row>
    <row r="36" ht="26.25" customHeight="1" spans="1:5">
      <c r="A36" s="23">
        <v>30231</v>
      </c>
      <c r="B36" s="23" t="s">
        <v>430</v>
      </c>
      <c r="C36" s="24">
        <f t="shared" si="2"/>
        <v>15</v>
      </c>
      <c r="D36" s="24"/>
      <c r="E36" s="24">
        <v>15</v>
      </c>
    </row>
    <row r="37" ht="26.25" customHeight="1" spans="1:5">
      <c r="A37" s="23">
        <v>30299</v>
      </c>
      <c r="B37" s="23" t="s">
        <v>431</v>
      </c>
      <c r="C37" s="24">
        <f t="shared" si="2"/>
        <v>106.5</v>
      </c>
      <c r="D37" s="24"/>
      <c r="E37" s="24">
        <v>106.5</v>
      </c>
    </row>
    <row r="38" ht="26.25" customHeight="1" spans="1:5">
      <c r="A38" s="31" t="s">
        <v>432</v>
      </c>
      <c r="B38" s="31"/>
      <c r="C38" s="24">
        <f>C7+C19+C23</f>
        <v>3994.4</v>
      </c>
      <c r="D38" s="24">
        <f>D7+D19+D23</f>
        <v>3419.9</v>
      </c>
      <c r="E38" s="24">
        <f>E7+E19+E23</f>
        <v>574.5</v>
      </c>
    </row>
  </sheetData>
  <mergeCells count="7">
    <mergeCell ref="A1:E1"/>
    <mergeCell ref="A2:E2"/>
    <mergeCell ref="A3:D3"/>
    <mergeCell ref="A4:E4"/>
    <mergeCell ref="A5:B5"/>
    <mergeCell ref="C5:E5"/>
    <mergeCell ref="A38:B38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opLeftCell="A4" workbookViewId="0">
      <selection activeCell="C8" sqref="C8:G8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9"/>
      <c r="B1" s="19"/>
      <c r="C1" s="19"/>
      <c r="D1" s="19"/>
      <c r="E1" s="19"/>
      <c r="F1" s="19"/>
      <c r="G1" s="19"/>
      <c r="H1" s="19"/>
    </row>
    <row r="2" ht="39" customHeight="1" spans="1:8">
      <c r="A2" s="11" t="s">
        <v>433</v>
      </c>
      <c r="B2" s="11"/>
      <c r="C2" s="11"/>
      <c r="D2" s="11"/>
      <c r="E2" s="11"/>
      <c r="F2" s="11"/>
      <c r="G2" s="11"/>
      <c r="H2" s="11"/>
    </row>
    <row r="3" ht="24" customHeight="1" spans="1:8">
      <c r="A3" s="20" t="s">
        <v>1</v>
      </c>
      <c r="B3" s="20"/>
      <c r="C3" s="20"/>
      <c r="D3" s="20"/>
      <c r="E3" s="20"/>
      <c r="F3" s="20"/>
      <c r="G3" s="20"/>
      <c r="H3" s="21"/>
    </row>
    <row r="4" ht="15.75" customHeight="1" spans="1:8">
      <c r="A4" s="25"/>
      <c r="B4" s="25"/>
      <c r="C4" s="22" t="s">
        <v>2</v>
      </c>
      <c r="D4" s="22"/>
      <c r="E4" s="22"/>
      <c r="F4" s="22"/>
      <c r="G4" s="22"/>
      <c r="H4" s="22"/>
    </row>
    <row r="5" ht="32.25" customHeight="1" spans="1:8">
      <c r="A5" s="15" t="s">
        <v>55</v>
      </c>
      <c r="B5" s="15"/>
      <c r="C5" s="15" t="s">
        <v>434</v>
      </c>
      <c r="D5" s="15"/>
      <c r="E5" s="15"/>
      <c r="F5" s="15"/>
      <c r="G5" s="15"/>
      <c r="H5" s="15"/>
    </row>
    <row r="6" ht="30" customHeight="1" spans="1:8">
      <c r="A6" s="15" t="s">
        <v>435</v>
      </c>
      <c r="B6" s="15" t="s">
        <v>436</v>
      </c>
      <c r="C6" s="15" t="s">
        <v>437</v>
      </c>
      <c r="D6" s="15" t="s">
        <v>438</v>
      </c>
      <c r="E6" s="15" t="s">
        <v>439</v>
      </c>
      <c r="F6" s="15"/>
      <c r="G6" s="15"/>
      <c r="H6" s="15" t="s">
        <v>427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440</v>
      </c>
      <c r="G7" s="15" t="s">
        <v>441</v>
      </c>
      <c r="H7" s="15"/>
    </row>
    <row r="8" ht="26.25" customHeight="1" spans="1:8">
      <c r="A8" s="15" t="s">
        <v>73</v>
      </c>
      <c r="B8" s="15"/>
      <c r="C8" s="26">
        <v>15</v>
      </c>
      <c r="D8" s="26"/>
      <c r="E8" s="26">
        <v>15</v>
      </c>
      <c r="F8" s="26"/>
      <c r="G8" s="26">
        <v>15</v>
      </c>
      <c r="H8" s="26"/>
    </row>
    <row r="9" ht="26.25" customHeight="1" spans="1:8">
      <c r="A9" s="27" t="s">
        <v>1</v>
      </c>
      <c r="B9" s="27"/>
      <c r="C9" s="26">
        <v>15</v>
      </c>
      <c r="D9" s="26"/>
      <c r="E9" s="26">
        <v>15</v>
      </c>
      <c r="F9" s="26"/>
      <c r="G9" s="26">
        <v>15</v>
      </c>
      <c r="H9" s="26"/>
    </row>
    <row r="10" ht="26.25" customHeight="1" spans="1:8">
      <c r="A10" s="28">
        <v>822001</v>
      </c>
      <c r="B10" s="28" t="s">
        <v>75</v>
      </c>
      <c r="C10" s="18">
        <v>15</v>
      </c>
      <c r="D10" s="24"/>
      <c r="E10" s="29">
        <v>15</v>
      </c>
      <c r="F10" s="24"/>
      <c r="G10" s="24">
        <v>15</v>
      </c>
      <c r="H10" s="24"/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Zeros="0" topLeftCell="A16" workbookViewId="0">
      <selection activeCell="E27" sqref="E27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9"/>
      <c r="B1" s="19"/>
      <c r="C1" s="19"/>
      <c r="D1" s="19"/>
      <c r="E1" s="19"/>
    </row>
    <row r="2" ht="35.25" customHeight="1" spans="1:5">
      <c r="A2" s="11" t="s">
        <v>442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22.5" customHeight="1" spans="1:5">
      <c r="A5" s="15" t="s">
        <v>93</v>
      </c>
      <c r="B5" s="15" t="s">
        <v>94</v>
      </c>
      <c r="C5" s="15" t="s">
        <v>443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25" customHeight="1" spans="1:5">
      <c r="A7" s="23" t="s">
        <v>189</v>
      </c>
      <c r="B7" s="23" t="s">
        <v>190</v>
      </c>
      <c r="C7" s="24">
        <f t="shared" ref="C7:C19" si="0">D7+E7</f>
        <v>53</v>
      </c>
      <c r="D7" s="24"/>
      <c r="E7" s="24">
        <v>53</v>
      </c>
    </row>
    <row r="8" ht="26.25" customHeight="1" spans="1:5">
      <c r="A8" s="23" t="s">
        <v>444</v>
      </c>
      <c r="B8" s="23" t="s">
        <v>445</v>
      </c>
      <c r="C8" s="24">
        <f t="shared" si="0"/>
        <v>53</v>
      </c>
      <c r="D8" s="24"/>
      <c r="E8" s="24">
        <v>53</v>
      </c>
    </row>
    <row r="9" ht="26.25" customHeight="1" spans="1:5">
      <c r="A9" s="23" t="s">
        <v>446</v>
      </c>
      <c r="B9" s="23" t="s">
        <v>447</v>
      </c>
      <c r="C9" s="24">
        <f t="shared" si="0"/>
        <v>44.9</v>
      </c>
      <c r="D9" s="24"/>
      <c r="E9" s="24">
        <v>44.9</v>
      </c>
    </row>
    <row r="10" ht="26.25" customHeight="1" spans="1:5">
      <c r="A10" s="23" t="s">
        <v>448</v>
      </c>
      <c r="B10" s="23" t="s">
        <v>449</v>
      </c>
      <c r="C10" s="24">
        <f t="shared" si="0"/>
        <v>8.1</v>
      </c>
      <c r="D10" s="24"/>
      <c r="E10" s="24">
        <v>8.1</v>
      </c>
    </row>
    <row r="11" ht="26.25" customHeight="1" spans="1:5">
      <c r="A11" s="23" t="s">
        <v>272</v>
      </c>
      <c r="B11" s="23" t="s">
        <v>273</v>
      </c>
      <c r="C11" s="24">
        <f t="shared" si="0"/>
        <v>2302.4236</v>
      </c>
      <c r="D11" s="24"/>
      <c r="E11" s="24">
        <v>2302.4236</v>
      </c>
    </row>
    <row r="12" ht="26.25" customHeight="1" spans="1:5">
      <c r="A12" s="23" t="s">
        <v>450</v>
      </c>
      <c r="B12" s="23" t="s">
        <v>451</v>
      </c>
      <c r="C12" s="24">
        <f t="shared" si="0"/>
        <v>2222.4236</v>
      </c>
      <c r="D12" s="24"/>
      <c r="E12" s="24">
        <v>2222.4236</v>
      </c>
    </row>
    <row r="13" ht="26.25" customHeight="1" spans="1:5">
      <c r="A13" s="23" t="s">
        <v>452</v>
      </c>
      <c r="B13" s="23" t="s">
        <v>453</v>
      </c>
      <c r="C13" s="24">
        <f t="shared" si="0"/>
        <v>490.97</v>
      </c>
      <c r="D13" s="24"/>
      <c r="E13" s="24">
        <v>490.97</v>
      </c>
    </row>
    <row r="14" ht="26.25" customHeight="1" spans="1:5">
      <c r="A14" s="23" t="s">
        <v>454</v>
      </c>
      <c r="B14" s="23" t="s">
        <v>455</v>
      </c>
      <c r="C14" s="24">
        <f t="shared" si="0"/>
        <v>125.9026</v>
      </c>
      <c r="D14" s="24"/>
      <c r="E14" s="24">
        <v>125.9026</v>
      </c>
    </row>
    <row r="15" ht="26.25" customHeight="1" spans="1:5">
      <c r="A15" s="23" t="s">
        <v>456</v>
      </c>
      <c r="B15" s="23" t="s">
        <v>457</v>
      </c>
      <c r="C15" s="24">
        <f t="shared" si="0"/>
        <v>557.3672</v>
      </c>
      <c r="D15" s="24"/>
      <c r="E15" s="24">
        <v>557.3672</v>
      </c>
    </row>
    <row r="16" ht="26.25" customHeight="1" spans="1:5">
      <c r="A16" s="23" t="s">
        <v>458</v>
      </c>
      <c r="B16" s="23" t="s">
        <v>459</v>
      </c>
      <c r="C16" s="24">
        <f t="shared" si="0"/>
        <v>145.3435</v>
      </c>
      <c r="D16" s="24"/>
      <c r="E16" s="24">
        <v>145.3435</v>
      </c>
    </row>
    <row r="17" ht="26.25" customHeight="1" spans="1:5">
      <c r="A17" s="23" t="s">
        <v>460</v>
      </c>
      <c r="B17" s="23" t="s">
        <v>461</v>
      </c>
      <c r="C17" s="24">
        <f t="shared" si="0"/>
        <v>499.4633</v>
      </c>
      <c r="D17" s="24"/>
      <c r="E17" s="24">
        <v>499.4633</v>
      </c>
    </row>
    <row r="18" ht="26.25" customHeight="1" spans="1:5">
      <c r="A18" s="23" t="s">
        <v>462</v>
      </c>
      <c r="B18" s="23" t="s">
        <v>463</v>
      </c>
      <c r="C18" s="24">
        <f t="shared" si="0"/>
        <v>328.227</v>
      </c>
      <c r="D18" s="24"/>
      <c r="E18" s="24">
        <v>328.227</v>
      </c>
    </row>
    <row r="19" ht="26.25" customHeight="1" spans="1:5">
      <c r="A19" s="23" t="s">
        <v>464</v>
      </c>
      <c r="B19" s="23" t="s">
        <v>465</v>
      </c>
      <c r="C19" s="24">
        <f t="shared" si="0"/>
        <v>75.15</v>
      </c>
      <c r="D19" s="24"/>
      <c r="E19" s="24">
        <v>75.15</v>
      </c>
    </row>
    <row r="20" ht="26.25" customHeight="1" spans="1:5">
      <c r="A20" s="23" t="s">
        <v>466</v>
      </c>
      <c r="B20" s="23" t="s">
        <v>467</v>
      </c>
      <c r="C20" s="24">
        <f t="shared" ref="C20:C26" si="1">D20+E20</f>
        <v>80</v>
      </c>
      <c r="D20" s="24"/>
      <c r="E20" s="24">
        <v>80</v>
      </c>
    </row>
    <row r="21" ht="26.25" customHeight="1" spans="1:5">
      <c r="A21" s="23" t="s">
        <v>468</v>
      </c>
      <c r="B21" s="23" t="s">
        <v>469</v>
      </c>
      <c r="C21" s="24">
        <f t="shared" si="1"/>
        <v>80</v>
      </c>
      <c r="D21" s="24"/>
      <c r="E21" s="24">
        <v>80</v>
      </c>
    </row>
    <row r="22" ht="26.25" customHeight="1" spans="1:5">
      <c r="A22" s="23" t="s">
        <v>470</v>
      </c>
      <c r="B22" s="23" t="s">
        <v>471</v>
      </c>
      <c r="C22" s="24">
        <f t="shared" si="1"/>
        <v>176.1</v>
      </c>
      <c r="D22" s="24"/>
      <c r="E22" s="24">
        <v>176.1</v>
      </c>
    </row>
    <row r="23" ht="26.25" customHeight="1" spans="1:5">
      <c r="A23" s="23" t="s">
        <v>472</v>
      </c>
      <c r="B23" s="23" t="s">
        <v>473</v>
      </c>
      <c r="C23" s="24">
        <f t="shared" si="1"/>
        <v>176.1</v>
      </c>
      <c r="D23" s="24"/>
      <c r="E23" s="24">
        <v>176.1</v>
      </c>
    </row>
    <row r="24" ht="26.25" customHeight="1" spans="1:5">
      <c r="A24" s="23" t="s">
        <v>474</v>
      </c>
      <c r="B24" s="23" t="s">
        <v>475</v>
      </c>
      <c r="C24" s="24">
        <f t="shared" si="1"/>
        <v>45</v>
      </c>
      <c r="D24" s="24"/>
      <c r="E24" s="24">
        <v>45</v>
      </c>
    </row>
    <row r="25" ht="26.25" customHeight="1" spans="1:5">
      <c r="A25" s="23" t="s">
        <v>476</v>
      </c>
      <c r="B25" s="23" t="s">
        <v>477</v>
      </c>
      <c r="C25" s="24">
        <f t="shared" si="1"/>
        <v>101.1</v>
      </c>
      <c r="D25" s="24"/>
      <c r="E25" s="24">
        <v>101.1</v>
      </c>
    </row>
    <row r="26" ht="26.25" customHeight="1" spans="1:5">
      <c r="A26" s="23" t="s">
        <v>478</v>
      </c>
      <c r="B26" s="23" t="s">
        <v>479</v>
      </c>
      <c r="C26" s="24">
        <f t="shared" si="1"/>
        <v>30</v>
      </c>
      <c r="D26" s="24"/>
      <c r="E26" s="24">
        <v>30</v>
      </c>
    </row>
    <row r="27" ht="26.25" customHeight="1" spans="1:5">
      <c r="A27" s="23"/>
      <c r="B27" s="23" t="s">
        <v>61</v>
      </c>
      <c r="C27" s="24">
        <f>C7+C11+C22</f>
        <v>2531.5236</v>
      </c>
      <c r="D27" s="24">
        <f>D7+D11+D22</f>
        <v>0</v>
      </c>
      <c r="E27" s="24">
        <f>E7+E11+E22</f>
        <v>2531.5236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workbookViewId="0">
      <selection activeCell="A3" sqref="A3:A4"/>
    </sheetView>
  </sheetViews>
  <sheetFormatPr defaultColWidth="9" defaultRowHeight="13.8" customHeight="1" outlineLevelRow="4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480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481</v>
      </c>
      <c r="M2" s="8"/>
    </row>
    <row r="3" ht="33.75" customHeight="1" spans="1:13">
      <c r="A3" s="14" t="s">
        <v>482</v>
      </c>
      <c r="B3" s="15" t="s">
        <v>483</v>
      </c>
      <c r="C3" s="15" t="s">
        <v>484</v>
      </c>
      <c r="D3" s="15" t="s">
        <v>485</v>
      </c>
      <c r="E3" s="15" t="s">
        <v>486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487</v>
      </c>
      <c r="F4" s="15" t="s">
        <v>488</v>
      </c>
      <c r="G4" s="15" t="s">
        <v>489</v>
      </c>
      <c r="H4" s="15" t="s">
        <v>490</v>
      </c>
      <c r="I4" s="15" t="s">
        <v>491</v>
      </c>
      <c r="J4" s="15" t="s">
        <v>492</v>
      </c>
      <c r="K4" s="15" t="s">
        <v>493</v>
      </c>
      <c r="L4" s="15" t="s">
        <v>494</v>
      </c>
      <c r="M4" s="15" t="s">
        <v>495</v>
      </c>
    </row>
    <row r="5" ht="46.5" customHeight="1" spans="1:13">
      <c r="A5" s="16"/>
      <c r="B5" s="17"/>
      <c r="C5" s="18"/>
      <c r="D5" s="17"/>
      <c r="E5" s="17"/>
      <c r="F5" s="17"/>
      <c r="G5" s="17"/>
      <c r="H5" s="17"/>
      <c r="I5" s="17"/>
      <c r="J5" s="17"/>
      <c r="K5" s="17"/>
      <c r="L5" s="17"/>
      <c r="M5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workbookViewId="0">
      <selection activeCell="J6" sqref="J6:S6"/>
    </sheetView>
  </sheetViews>
  <sheetFormatPr defaultColWidth="9" defaultRowHeight="13.8" customHeight="1" outlineLevelRow="5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496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481</v>
      </c>
      <c r="R2" s="8"/>
      <c r="S2" s="8"/>
    </row>
    <row r="3" ht="18" customHeight="1" spans="1:19">
      <c r="A3" s="3" t="s">
        <v>435</v>
      </c>
      <c r="B3" s="3" t="s">
        <v>436</v>
      </c>
      <c r="C3" s="3" t="s">
        <v>497</v>
      </c>
      <c r="D3" s="3"/>
      <c r="E3" s="3"/>
      <c r="F3" s="3"/>
      <c r="G3" s="3"/>
      <c r="H3" s="3"/>
      <c r="I3" s="3"/>
      <c r="J3" s="3" t="s">
        <v>498</v>
      </c>
      <c r="K3" s="7" t="s">
        <v>499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484</v>
      </c>
      <c r="D4" s="3" t="s">
        <v>500</v>
      </c>
      <c r="E4" s="3"/>
      <c r="F4" s="3"/>
      <c r="G4" s="3"/>
      <c r="H4" s="3" t="s">
        <v>501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502</v>
      </c>
      <c r="E5" s="3" t="s">
        <v>503</v>
      </c>
      <c r="F5" s="3" t="s">
        <v>504</v>
      </c>
      <c r="G5" s="3" t="s">
        <v>505</v>
      </c>
      <c r="H5" s="3" t="s">
        <v>77</v>
      </c>
      <c r="I5" s="3" t="s">
        <v>78</v>
      </c>
      <c r="J5" s="3"/>
      <c r="K5" s="3" t="s">
        <v>487</v>
      </c>
      <c r="L5" s="3" t="s">
        <v>488</v>
      </c>
      <c r="M5" s="3" t="s">
        <v>489</v>
      </c>
      <c r="N5" s="3" t="s">
        <v>494</v>
      </c>
      <c r="O5" s="3" t="s">
        <v>490</v>
      </c>
      <c r="P5" s="3" t="s">
        <v>506</v>
      </c>
      <c r="Q5" s="3" t="s">
        <v>507</v>
      </c>
      <c r="R5" s="3" t="s">
        <v>508</v>
      </c>
      <c r="S5" s="3" t="s">
        <v>495</v>
      </c>
    </row>
    <row r="6" ht="50.25" customHeight="1" spans="1:19">
      <c r="A6" s="4"/>
      <c r="B6" s="4"/>
      <c r="C6" s="5"/>
      <c r="D6" s="5"/>
      <c r="E6" s="5"/>
      <c r="F6" s="5"/>
      <c r="G6" s="5"/>
      <c r="H6" s="5"/>
      <c r="I6" s="5"/>
      <c r="J6" s="4"/>
      <c r="K6" s="4"/>
      <c r="L6" s="4"/>
      <c r="M6" s="4"/>
      <c r="N6" s="4"/>
      <c r="O6" s="4"/>
      <c r="P6" s="4"/>
      <c r="Q6" s="4"/>
      <c r="R6" s="4"/>
      <c r="S6" s="4"/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699305555555556" right="0.699305555555556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created xsi:type="dcterms:W3CDTF">2024-07-22T08:23:00Z</dcterms:created>
  <dcterms:modified xsi:type="dcterms:W3CDTF">2024-08-09T06:29:45Z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