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<sst xmlns="http://schemas.openxmlformats.org/spreadsheetml/2006/main" count="92" uniqueCount="70">
  <si>
    <t>茶亭镇2024年冬季农业生产种植补助发放审批表</t>
  </si>
  <si>
    <t>序号</t>
  </si>
  <si>
    <t>种植主体</t>
  </si>
  <si>
    <t>身份证号码</t>
  </si>
  <si>
    <t>联系电话</t>
  </si>
  <si>
    <t>村（社区）</t>
  </si>
  <si>
    <t>村（居）民小组</t>
  </si>
  <si>
    <t>区域</t>
  </si>
  <si>
    <t>验收面积</t>
  </si>
  <si>
    <t>镇级补助金额（结合市级项目）</t>
  </si>
  <si>
    <t>备注</t>
  </si>
  <si>
    <t>合计</t>
  </si>
  <si>
    <t>移栽油菜面积</t>
  </si>
  <si>
    <t>直播油菜面积</t>
  </si>
  <si>
    <t>移栽（200元/亩）</t>
  </si>
  <si>
    <t>直播（100元/亩）</t>
  </si>
  <si>
    <t>区级补助
小计</t>
  </si>
  <si>
    <t>市级补助
小计</t>
  </si>
  <si>
    <t>剩余镇级补助</t>
  </si>
  <si>
    <t>罗立山</t>
  </si>
  <si>
    <t>4301221953012*****</t>
  </si>
  <si>
    <t>1346765****</t>
  </si>
  <si>
    <t>九峰山村</t>
  </si>
  <si>
    <t>洞庭组、庙冲组</t>
  </si>
  <si>
    <t>核心区</t>
  </si>
  <si>
    <t>罗泽延</t>
  </si>
  <si>
    <t>4301221968030*****</t>
  </si>
  <si>
    <t>1363731****</t>
  </si>
  <si>
    <t>黄土组、十一组</t>
  </si>
  <si>
    <t>莫泽</t>
  </si>
  <si>
    <t>4301221979061*****</t>
  </si>
  <si>
    <t>1366908****</t>
  </si>
  <si>
    <t>梅花岭社区</t>
  </si>
  <si>
    <t>黄泥塘组、上荷组、杨家垅组</t>
  </si>
  <si>
    <t>谭海波</t>
  </si>
  <si>
    <t>4301221988101*****</t>
  </si>
  <si>
    <t>1558100****</t>
  </si>
  <si>
    <t>徐家组、美冲组</t>
  </si>
  <si>
    <t>谭康强</t>
  </si>
  <si>
    <t>4301221966091*****</t>
  </si>
  <si>
    <t>1350740****</t>
  </si>
  <si>
    <t>美冲组</t>
  </si>
  <si>
    <t>谭权恺</t>
  </si>
  <si>
    <t>4301221956021*****</t>
  </si>
  <si>
    <t>谭翔鹏</t>
  </si>
  <si>
    <t>4301221987041*****</t>
  </si>
  <si>
    <t>1857062****</t>
  </si>
  <si>
    <t>谭家园村</t>
  </si>
  <si>
    <t>桃花塘、新屋冲组</t>
  </si>
  <si>
    <t>谭新国</t>
  </si>
  <si>
    <t>4301221964011*****</t>
  </si>
  <si>
    <t>1368738****</t>
  </si>
  <si>
    <t>谭新龙</t>
  </si>
  <si>
    <t>4301221974100*****</t>
  </si>
  <si>
    <t>1354965****</t>
  </si>
  <si>
    <t>王志伟</t>
  </si>
  <si>
    <t>4301221966012*****</t>
  </si>
  <si>
    <t>1378731****</t>
  </si>
  <si>
    <t>槐树脚组、马家村组、四川屋组、石板塘组</t>
  </si>
  <si>
    <t>谢志伍</t>
  </si>
  <si>
    <t>4301221969010*****</t>
  </si>
  <si>
    <t>1370749****</t>
  </si>
  <si>
    <t>望群村</t>
  </si>
  <si>
    <t>关河湾组、东家山组、高陵坪组</t>
  </si>
  <si>
    <t>易正林</t>
  </si>
  <si>
    <t>4301221957051*****</t>
  </si>
  <si>
    <t>1397582****</t>
  </si>
  <si>
    <t>余罗建</t>
  </si>
  <si>
    <t>4301221962060*****</t>
  </si>
  <si>
    <t>1557490****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</si>
</sst>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name val="方正小标宋简体"/>
      <family val="4"/>
      <charset val="134"/>
    </font>
    <font>
      <sz val="9"/>
      <name val="黑体"/>
      <family val="3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49" fontId="2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 applyProtection="1">
      <alignment horizontal="center" vertical="center" wrapText="1"/>
      <protection locked="0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2" xfId="0" applyFont="1" applyFill="1" applyBorder="1" applyAlignment="1" quotePrefix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 wrapText="1"/>
    </xf>
    <xf numFmtId="49" fontId="3" fillId="0" borderId="2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"/>
  <sheetViews>
    <sheetView tabSelected="1" workbookViewId="0">
      <selection activeCell="A1" sqref="A1:P1"/>
    </sheetView>
  </sheetViews>
  <sheetFormatPr defaultColWidth="9" defaultRowHeight="13.5"/>
  <cols>
    <col min="3" max="3" width="17.125" customWidth="1"/>
    <col min="4" max="4" width="14.125" customWidth="1"/>
    <col min="6" max="6" width="17.625" customWidth="1"/>
  </cols>
  <sheetData>
    <row r="1" ht="54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30" customHeight="1" spans="1:16">
      <c r="A2" s="2" t="s">
        <v>1</v>
      </c>
      <c r="B2" s="2" t="s">
        <v>2</v>
      </c>
      <c r="C2" s="3" t="s">
        <v>3</v>
      </c>
      <c r="D2" s="4" t="s">
        <v>4</v>
      </c>
      <c r="E2" s="2" t="s">
        <v>5</v>
      </c>
      <c r="F2" s="2" t="s">
        <v>6</v>
      </c>
      <c r="G2" s="4" t="s">
        <v>7</v>
      </c>
      <c r="H2" s="5" t="s">
        <v>8</v>
      </c>
      <c r="I2" s="5"/>
      <c r="J2" s="5"/>
      <c r="K2" s="4" t="s">
        <v>9</v>
      </c>
      <c r="L2" s="4"/>
      <c r="M2" s="4"/>
      <c r="N2" s="4"/>
      <c r="O2" s="4"/>
      <c r="P2" s="14" t="s">
        <v>10</v>
      </c>
    </row>
    <row r="3" spans="1:16">
      <c r="A3" s="6"/>
      <c r="B3" s="6"/>
      <c r="C3" s="7"/>
      <c r="D3" s="8"/>
      <c r="E3" s="6"/>
      <c r="F3" s="6"/>
      <c r="G3" s="8"/>
      <c r="H3" s="8" t="s">
        <v>11</v>
      </c>
      <c r="I3" s="15" t="s">
        <v>12</v>
      </c>
      <c r="J3" s="15" t="s">
        <v>13</v>
      </c>
      <c r="K3" s="15" t="s">
        <v>14</v>
      </c>
      <c r="L3" s="15" t="s">
        <v>15</v>
      </c>
      <c r="M3" s="15" t="s">
        <v>16</v>
      </c>
      <c r="N3" s="15" t="s">
        <v>17</v>
      </c>
      <c r="O3" s="15" t="s">
        <v>18</v>
      </c>
      <c r="P3" s="16"/>
    </row>
    <row r="4" spans="1:16">
      <c r="A4" s="6"/>
      <c r="B4" s="6"/>
      <c r="C4" s="6"/>
      <c r="D4" s="8"/>
      <c r="E4" s="6"/>
      <c r="F4" s="6"/>
      <c r="G4" s="8"/>
      <c r="H4" s="8"/>
      <c r="I4" s="15"/>
      <c r="J4" s="15"/>
      <c r="K4" s="15"/>
      <c r="L4" s="15"/>
      <c r="M4" s="15"/>
      <c r="N4" s="15"/>
      <c r="O4" s="15"/>
      <c r="P4" s="16"/>
    </row>
    <row r="5" ht="33" customHeight="1" spans="1:16">
      <c r="A5" s="9">
        <f t="shared" ref="A5:A17" si="0">ROW()-4</f>
        <v>1</v>
      </c>
      <c r="B5" s="9" t="s">
        <v>19</v>
      </c>
      <c r="C5" s="21" t="s">
        <v>20</v>
      </c>
      <c r="D5" s="9" t="s">
        <v>21</v>
      </c>
      <c r="E5" s="9" t="s">
        <v>22</v>
      </c>
      <c r="F5" s="9" t="s">
        <v>23</v>
      </c>
      <c r="G5" s="9" t="s">
        <v>24</v>
      </c>
      <c r="H5" s="9">
        <f t="shared" ref="H5:H17" si="1">I5+J5</f>
        <v>86.52</v>
      </c>
      <c r="I5" s="9">
        <f>16.97</f>
        <v>16.97</v>
      </c>
      <c r="J5" s="9">
        <f>28.28+9.28+12.22+15.93+3.84</f>
        <v>69.55</v>
      </c>
      <c r="K5" s="10">
        <f t="shared" ref="K5:K17" si="2">I5*200</f>
        <v>3394</v>
      </c>
      <c r="L5" s="10">
        <f t="shared" ref="L5:L17" si="3">J5*100</f>
        <v>6955</v>
      </c>
      <c r="M5" s="10">
        <f t="shared" ref="M5:M17" si="4">K5+L5</f>
        <v>10349</v>
      </c>
      <c r="N5" s="10"/>
      <c r="O5" s="10">
        <f t="shared" ref="O5:O10" si="5">M5-N5</f>
        <v>10349</v>
      </c>
      <c r="P5" s="17"/>
    </row>
    <row r="6" ht="29" customHeight="1" spans="1:16">
      <c r="A6" s="9">
        <f t="shared" si="0"/>
        <v>2</v>
      </c>
      <c r="B6" s="9" t="s">
        <v>25</v>
      </c>
      <c r="C6" s="21" t="s">
        <v>26</v>
      </c>
      <c r="D6" s="9" t="s">
        <v>27</v>
      </c>
      <c r="E6" s="9" t="s">
        <v>22</v>
      </c>
      <c r="F6" s="9" t="s">
        <v>28</v>
      </c>
      <c r="G6" s="9" t="s">
        <v>24</v>
      </c>
      <c r="H6" s="9">
        <f t="shared" si="1"/>
        <v>40.62</v>
      </c>
      <c r="I6" s="9">
        <f>2.06+2.01+2.66</f>
        <v>6.73</v>
      </c>
      <c r="J6" s="9">
        <f>19.63+2.2+5.96+6.1</f>
        <v>33.89</v>
      </c>
      <c r="K6" s="10">
        <f t="shared" si="2"/>
        <v>1346</v>
      </c>
      <c r="L6" s="10">
        <f t="shared" si="3"/>
        <v>3389</v>
      </c>
      <c r="M6" s="10">
        <f t="shared" si="4"/>
        <v>4735</v>
      </c>
      <c r="N6" s="10"/>
      <c r="O6" s="10">
        <f t="shared" si="5"/>
        <v>4735</v>
      </c>
      <c r="P6" s="17"/>
    </row>
    <row r="7" ht="33" customHeight="1" spans="1:16">
      <c r="A7" s="9">
        <f t="shared" si="0"/>
        <v>3</v>
      </c>
      <c r="B7" s="9" t="s">
        <v>29</v>
      </c>
      <c r="C7" s="21" t="s">
        <v>30</v>
      </c>
      <c r="D7" s="9" t="s">
        <v>31</v>
      </c>
      <c r="E7" s="9" t="s">
        <v>32</v>
      </c>
      <c r="F7" s="9" t="s">
        <v>33</v>
      </c>
      <c r="G7" s="9" t="s">
        <v>24</v>
      </c>
      <c r="H7" s="9">
        <f t="shared" si="1"/>
        <v>194.72</v>
      </c>
      <c r="I7" s="9">
        <v>0</v>
      </c>
      <c r="J7" s="9">
        <v>194.72</v>
      </c>
      <c r="K7" s="10">
        <f t="shared" si="2"/>
        <v>0</v>
      </c>
      <c r="L7" s="10">
        <f t="shared" si="3"/>
        <v>19472</v>
      </c>
      <c r="M7" s="10">
        <f t="shared" si="4"/>
        <v>19472</v>
      </c>
      <c r="N7" s="10"/>
      <c r="O7" s="10">
        <f t="shared" si="5"/>
        <v>19472</v>
      </c>
      <c r="P7" s="17"/>
    </row>
    <row r="8" ht="30" customHeight="1" spans="1:16">
      <c r="A8" s="9">
        <f t="shared" si="0"/>
        <v>4</v>
      </c>
      <c r="B8" s="9" t="s">
        <v>34</v>
      </c>
      <c r="C8" s="21" t="s">
        <v>35</v>
      </c>
      <c r="D8" s="9" t="s">
        <v>36</v>
      </c>
      <c r="E8" s="9" t="s">
        <v>22</v>
      </c>
      <c r="F8" s="9" t="s">
        <v>37</v>
      </c>
      <c r="G8" s="9" t="s">
        <v>24</v>
      </c>
      <c r="H8" s="9">
        <f t="shared" si="1"/>
        <v>30.78</v>
      </c>
      <c r="I8" s="9">
        <v>0</v>
      </c>
      <c r="J8" s="9">
        <v>30.78</v>
      </c>
      <c r="K8" s="10">
        <f t="shared" si="2"/>
        <v>0</v>
      </c>
      <c r="L8" s="10">
        <f t="shared" si="3"/>
        <v>3078</v>
      </c>
      <c r="M8" s="10">
        <f t="shared" si="4"/>
        <v>3078</v>
      </c>
      <c r="N8" s="10">
        <v>3000</v>
      </c>
      <c r="O8" s="10">
        <f t="shared" si="5"/>
        <v>78</v>
      </c>
      <c r="P8" s="17"/>
    </row>
    <row r="9" ht="32" customHeight="1" spans="1:16">
      <c r="A9" s="9">
        <f t="shared" si="0"/>
        <v>5</v>
      </c>
      <c r="B9" s="9" t="s">
        <v>38</v>
      </c>
      <c r="C9" s="21" t="s">
        <v>39</v>
      </c>
      <c r="D9" s="9" t="s">
        <v>40</v>
      </c>
      <c r="E9" s="9" t="s">
        <v>22</v>
      </c>
      <c r="F9" s="9" t="s">
        <v>41</v>
      </c>
      <c r="G9" s="9" t="s">
        <v>24</v>
      </c>
      <c r="H9" s="9">
        <f t="shared" si="1"/>
        <v>60.28</v>
      </c>
      <c r="I9" s="9">
        <v>0</v>
      </c>
      <c r="J9" s="9">
        <v>60.28</v>
      </c>
      <c r="K9" s="10">
        <f t="shared" si="2"/>
        <v>0</v>
      </c>
      <c r="L9" s="10">
        <f t="shared" si="3"/>
        <v>6028</v>
      </c>
      <c r="M9" s="10">
        <f t="shared" si="4"/>
        <v>6028</v>
      </c>
      <c r="N9" s="10"/>
      <c r="O9" s="10">
        <f t="shared" si="5"/>
        <v>6028</v>
      </c>
      <c r="P9" s="17"/>
    </row>
    <row r="10" ht="26" customHeight="1" spans="1:16">
      <c r="A10" s="9">
        <f t="shared" si="0"/>
        <v>6</v>
      </c>
      <c r="B10" s="10" t="s">
        <v>42</v>
      </c>
      <c r="C10" s="22" t="s">
        <v>43</v>
      </c>
      <c r="D10" s="10"/>
      <c r="E10" s="9" t="s">
        <v>32</v>
      </c>
      <c r="F10" s="10"/>
      <c r="G10" s="9" t="s">
        <v>24</v>
      </c>
      <c r="H10" s="9">
        <f t="shared" si="1"/>
        <v>82.35</v>
      </c>
      <c r="I10" s="10"/>
      <c r="J10" s="10">
        <v>82.35</v>
      </c>
      <c r="K10" s="10">
        <f t="shared" si="2"/>
        <v>0</v>
      </c>
      <c r="L10" s="10">
        <f t="shared" si="3"/>
        <v>8235</v>
      </c>
      <c r="M10" s="10">
        <f t="shared" si="4"/>
        <v>8235</v>
      </c>
      <c r="N10" s="10"/>
      <c r="O10" s="10">
        <f t="shared" si="5"/>
        <v>8235</v>
      </c>
      <c r="P10" s="17"/>
    </row>
    <row r="11" ht="31" customHeight="1" spans="1:16">
      <c r="A11" s="9">
        <f t="shared" si="0"/>
        <v>7</v>
      </c>
      <c r="B11" s="9" t="s">
        <v>44</v>
      </c>
      <c r="C11" s="21" t="s">
        <v>45</v>
      </c>
      <c r="D11" s="9" t="s">
        <v>46</v>
      </c>
      <c r="E11" s="9" t="s">
        <v>47</v>
      </c>
      <c r="F11" s="9" t="s">
        <v>48</v>
      </c>
      <c r="G11" s="9" t="s">
        <v>24</v>
      </c>
      <c r="H11" s="9">
        <f t="shared" si="1"/>
        <v>167.91</v>
      </c>
      <c r="I11" s="9">
        <v>0</v>
      </c>
      <c r="J11" s="9">
        <v>167.91</v>
      </c>
      <c r="K11" s="10">
        <f t="shared" si="2"/>
        <v>0</v>
      </c>
      <c r="L11" s="10">
        <f t="shared" si="3"/>
        <v>16791</v>
      </c>
      <c r="M11" s="10">
        <f t="shared" si="4"/>
        <v>16791</v>
      </c>
      <c r="N11" s="10">
        <v>17000</v>
      </c>
      <c r="O11" s="10">
        <v>0</v>
      </c>
      <c r="P11" s="17"/>
    </row>
    <row r="12" ht="30" customHeight="1" spans="1:16">
      <c r="A12" s="9">
        <f t="shared" si="0"/>
        <v>8</v>
      </c>
      <c r="B12" s="9" t="s">
        <v>49</v>
      </c>
      <c r="C12" s="21" t="s">
        <v>50</v>
      </c>
      <c r="D12" s="9" t="s">
        <v>51</v>
      </c>
      <c r="E12" s="9" t="s">
        <v>22</v>
      </c>
      <c r="F12" s="9"/>
      <c r="G12" s="9" t="s">
        <v>24</v>
      </c>
      <c r="H12" s="9">
        <f t="shared" si="1"/>
        <v>394.4</v>
      </c>
      <c r="I12" s="9">
        <v>18.05</v>
      </c>
      <c r="J12" s="9">
        <v>376.35</v>
      </c>
      <c r="K12" s="10">
        <f t="shared" si="2"/>
        <v>3610</v>
      </c>
      <c r="L12" s="10">
        <f t="shared" si="3"/>
        <v>37635</v>
      </c>
      <c r="M12" s="10">
        <f t="shared" si="4"/>
        <v>41245</v>
      </c>
      <c r="N12" s="10">
        <v>10000</v>
      </c>
      <c r="O12" s="10">
        <f t="shared" ref="O12:O17" si="6">M12-N12</f>
        <v>31245</v>
      </c>
      <c r="P12" s="17"/>
    </row>
    <row r="13" ht="25" customHeight="1" spans="1:16">
      <c r="A13" s="9">
        <f t="shared" si="0"/>
        <v>9</v>
      </c>
      <c r="B13" s="9" t="s">
        <v>52</v>
      </c>
      <c r="C13" s="21" t="s">
        <v>53</v>
      </c>
      <c r="D13" s="9" t="s">
        <v>54</v>
      </c>
      <c r="E13" s="9" t="s">
        <v>22</v>
      </c>
      <c r="F13" s="9"/>
      <c r="G13" s="9" t="s">
        <v>24</v>
      </c>
      <c r="H13" s="9">
        <f t="shared" si="1"/>
        <v>1210.74</v>
      </c>
      <c r="I13" s="18">
        <v>690.16</v>
      </c>
      <c r="J13" s="9">
        <v>520.58</v>
      </c>
      <c r="K13" s="10">
        <f t="shared" si="2"/>
        <v>138032</v>
      </c>
      <c r="L13" s="10">
        <f t="shared" si="3"/>
        <v>52058</v>
      </c>
      <c r="M13" s="10">
        <f t="shared" si="4"/>
        <v>190090</v>
      </c>
      <c r="N13" s="10">
        <v>163000</v>
      </c>
      <c r="O13" s="10">
        <f t="shared" si="6"/>
        <v>27090</v>
      </c>
      <c r="P13" s="17"/>
    </row>
    <row r="14" ht="24" spans="1:16">
      <c r="A14" s="9">
        <f t="shared" si="0"/>
        <v>10</v>
      </c>
      <c r="B14" s="9" t="s">
        <v>55</v>
      </c>
      <c r="C14" s="21" t="s">
        <v>56</v>
      </c>
      <c r="D14" s="9" t="s">
        <v>57</v>
      </c>
      <c r="E14" s="9" t="s">
        <v>47</v>
      </c>
      <c r="F14" s="9" t="s">
        <v>58</v>
      </c>
      <c r="G14" s="9" t="s">
        <v>24</v>
      </c>
      <c r="H14" s="9">
        <f t="shared" si="1"/>
        <v>195.44</v>
      </c>
      <c r="I14" s="9">
        <v>11</v>
      </c>
      <c r="J14" s="9">
        <v>184.44</v>
      </c>
      <c r="K14" s="10">
        <f t="shared" si="2"/>
        <v>2200</v>
      </c>
      <c r="L14" s="10">
        <f t="shared" si="3"/>
        <v>18444</v>
      </c>
      <c r="M14" s="10">
        <f t="shared" si="4"/>
        <v>20644</v>
      </c>
      <c r="N14" s="10">
        <v>18000</v>
      </c>
      <c r="O14" s="10">
        <f t="shared" si="6"/>
        <v>2644</v>
      </c>
      <c r="P14" s="17"/>
    </row>
    <row r="15" ht="37" customHeight="1" spans="1:16">
      <c r="A15" s="9">
        <f t="shared" si="0"/>
        <v>11</v>
      </c>
      <c r="B15" s="9" t="s">
        <v>59</v>
      </c>
      <c r="C15" s="23" t="s">
        <v>60</v>
      </c>
      <c r="D15" s="9" t="s">
        <v>61</v>
      </c>
      <c r="E15" s="9" t="s">
        <v>62</v>
      </c>
      <c r="F15" s="9" t="s">
        <v>63</v>
      </c>
      <c r="G15" s="9" t="s">
        <v>24</v>
      </c>
      <c r="H15" s="9">
        <f t="shared" si="1"/>
        <v>48.37</v>
      </c>
      <c r="I15" s="9">
        <v>0</v>
      </c>
      <c r="J15" s="9">
        <v>48.37</v>
      </c>
      <c r="K15" s="10">
        <f t="shared" si="2"/>
        <v>0</v>
      </c>
      <c r="L15" s="10">
        <f t="shared" si="3"/>
        <v>4837</v>
      </c>
      <c r="M15" s="10">
        <f t="shared" si="4"/>
        <v>4837</v>
      </c>
      <c r="N15" s="10"/>
      <c r="O15" s="10">
        <f t="shared" si="6"/>
        <v>4837</v>
      </c>
      <c r="P15" s="17"/>
    </row>
    <row r="16" ht="31" customHeight="1" spans="1:16">
      <c r="A16" s="9">
        <f t="shared" si="0"/>
        <v>12</v>
      </c>
      <c r="B16" s="9" t="s">
        <v>64</v>
      </c>
      <c r="C16" s="21" t="s">
        <v>65</v>
      </c>
      <c r="D16" s="9" t="s">
        <v>66</v>
      </c>
      <c r="E16" s="9" t="s">
        <v>62</v>
      </c>
      <c r="F16" s="10"/>
      <c r="G16" s="9" t="s">
        <v>24</v>
      </c>
      <c r="H16" s="9">
        <f t="shared" si="1"/>
        <v>113.95</v>
      </c>
      <c r="I16" s="10"/>
      <c r="J16" s="10">
        <v>113.95</v>
      </c>
      <c r="K16" s="10">
        <f t="shared" si="2"/>
        <v>0</v>
      </c>
      <c r="L16" s="10">
        <f t="shared" si="3"/>
        <v>11395</v>
      </c>
      <c r="M16" s="10">
        <f t="shared" si="4"/>
        <v>11395</v>
      </c>
      <c r="N16" s="10"/>
      <c r="O16" s="10">
        <f t="shared" si="6"/>
        <v>11395</v>
      </c>
      <c r="P16" s="17"/>
    </row>
    <row r="17" ht="31" customHeight="1" spans="1:16">
      <c r="A17" s="9">
        <f t="shared" si="0"/>
        <v>13</v>
      </c>
      <c r="B17" s="9" t="s">
        <v>67</v>
      </c>
      <c r="C17" s="21" t="s">
        <v>68</v>
      </c>
      <c r="D17" s="9" t="s">
        <v>69</v>
      </c>
      <c r="E17" s="9" t="s">
        <v>47</v>
      </c>
      <c r="F17" s="10"/>
      <c r="G17" s="9" t="s">
        <v>24</v>
      </c>
      <c r="H17" s="9">
        <f t="shared" si="1"/>
        <v>620.45</v>
      </c>
      <c r="I17" s="19">
        <v>316.65</v>
      </c>
      <c r="J17" s="10">
        <v>303.8</v>
      </c>
      <c r="K17" s="10">
        <f t="shared" si="2"/>
        <v>63330</v>
      </c>
      <c r="L17" s="10">
        <f t="shared" si="3"/>
        <v>30380</v>
      </c>
      <c r="M17" s="10">
        <f t="shared" si="4"/>
        <v>93710</v>
      </c>
      <c r="N17" s="10">
        <v>89000</v>
      </c>
      <c r="O17" s="10">
        <f t="shared" si="6"/>
        <v>4710</v>
      </c>
      <c r="P17" s="17"/>
    </row>
    <row r="18" ht="25" customHeight="1" spans="1:16">
      <c r="A18" s="12"/>
      <c r="B18" s="13" t="s">
        <v>11</v>
      </c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>
        <f>SUM(O5:O17)</f>
        <v>130818</v>
      </c>
      <c r="P18" s="20"/>
    </row>
  </sheetData>
  <mergeCells count="19">
    <mergeCell ref="A1:P1"/>
    <mergeCell ref="H2:J2"/>
    <mergeCell ref="K2:O2"/>
    <mergeCell ref="A2:A4"/>
    <mergeCell ref="B2:B4"/>
    <mergeCell ref="C2:C4"/>
    <mergeCell ref="D2:D4"/>
    <mergeCell ref="E2:E4"/>
    <mergeCell ref="F2:F4"/>
    <mergeCell ref="G2:G4"/>
    <mergeCell ref="H3:H4"/>
    <mergeCell ref="I3:I4"/>
    <mergeCell ref="J3:J4"/>
    <mergeCell ref="K3:K4"/>
    <mergeCell ref="L3:L4"/>
    <mergeCell ref="M3:M4"/>
    <mergeCell ref="N3:N4"/>
    <mergeCell ref="O3:O4"/>
    <mergeCell ref="P2:P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小羊</cp:lastModifiedBy>
  <dcterms:created xsi:type="dcterms:W3CDTF">2026-02-10T07:54:27Z</dcterms:created>
  <dcterms:modified xsi:type="dcterms:W3CDTF">2026-02-10T07:56:32Z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4F104D3A3A144F3A8AD392A4E9136870_11</vt:lpwstr>
  </property>
  <property fmtid="{D5CDD505-2E9C-101B-9397-08002B2CF9AE}" pid="3" name="KSOProductBuildVer">
    <vt:lpwstr>2052-12.1.0.19302</vt:lpwstr>
  </property>
</Properties>
</file>