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390" windowWidth="21300" windowHeight="10740" activeTab="1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 " sheetId="16" r:id="rId6"/>
    <sheet name="一般公共预算基本支出-政府经济分类" sheetId="17" r:id="rId7"/>
    <sheet name="一般公共预算三公经费" sheetId="8" r:id="rId8"/>
    <sheet name="政府性基金预算支出表" sheetId="9" r:id="rId9"/>
    <sheet name="部门经济分类预算明细表  " sheetId="19" r:id="rId10"/>
    <sheet name="部门经济分类预算明细表   (2)" sheetId="21" r:id="rId11"/>
    <sheet name="政府经济分类预算明细表" sheetId="15" r:id="rId12"/>
  </sheets>
  <definedNames>
    <definedName name="_xlnm._FilterDatabase" localSheetId="1" hidden="1">部门收入总表!$A$1:$A$46</definedName>
    <definedName name="_xlnm.Print_Area" localSheetId="9">'部门经济分类预算明细表  '!$A$1:$M$60</definedName>
    <definedName name="_xlnm.Print_Area" localSheetId="10">'部门经济分类预算明细表   (2)'!$A$1:$M$57</definedName>
    <definedName name="_xlnm.Print_Area" localSheetId="1">部门收入总表!$A$1:$O$46</definedName>
    <definedName name="_xlnm.Print_Area" localSheetId="0">部门收支总表!$A$1:$D$29</definedName>
    <definedName name="_xlnm.Print_Area" localSheetId="2">部门支出总表!$A$1:$J$92</definedName>
    <definedName name="_xlnm.Print_Area" localSheetId="3">财政拨款收支总表!$A$1:$G$28</definedName>
    <definedName name="_xlnm.Print_Area" localSheetId="5">'一般公共预算基本支出-部门经济分类 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一般公共预算支出总表!$A$1:$L$40</definedName>
    <definedName name="_xlnm.Print_Area" localSheetId="11">政府经济分类预算明细表!$A$1:$M$81</definedName>
    <definedName name="_xlnm.Print_Area" localSheetId="8">政府性基金预算支出表!$A$1:$F$12</definedName>
    <definedName name="_xlnm.Print_Titles" localSheetId="9">'部门经济分类预算明细表  '!$1:$5</definedName>
    <definedName name="_xlnm.Print_Titles" localSheetId="10">'部门经济分类预算明细表   (2)'!$1:$5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 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44525"/>
</workbook>
</file>

<file path=xl/calcChain.xml><?xml version="1.0" encoding="utf-8"?>
<calcChain xmlns="http://schemas.openxmlformats.org/spreadsheetml/2006/main">
  <c r="D57" i="21" l="1"/>
  <c r="C57" i="21" s="1"/>
  <c r="D56" i="21"/>
  <c r="C56" i="21" s="1"/>
  <c r="D55" i="21"/>
  <c r="C55" i="21" s="1"/>
  <c r="D54" i="21"/>
  <c r="C54" i="21" s="1"/>
  <c r="M53" i="21"/>
  <c r="L53" i="21"/>
  <c r="J53" i="21"/>
  <c r="H53" i="21"/>
  <c r="G53" i="21"/>
  <c r="F53" i="21"/>
  <c r="E53" i="21"/>
  <c r="D52" i="21"/>
  <c r="C52" i="21" s="1"/>
  <c r="D51" i="21"/>
  <c r="C51" i="21" s="1"/>
  <c r="D50" i="21"/>
  <c r="C50" i="21" s="1"/>
  <c r="D49" i="21"/>
  <c r="C49" i="21" s="1"/>
  <c r="D48" i="21"/>
  <c r="C48" i="21" s="1"/>
  <c r="D47" i="21"/>
  <c r="C47" i="21" s="1"/>
  <c r="D46" i="21"/>
  <c r="C46" i="21" s="1"/>
  <c r="D45" i="21"/>
  <c r="C45" i="21" s="1"/>
  <c r="D44" i="21"/>
  <c r="C44" i="21" s="1"/>
  <c r="D43" i="21"/>
  <c r="C43" i="21" s="1"/>
  <c r="D42" i="21"/>
  <c r="C42" i="21" s="1"/>
  <c r="D41" i="21"/>
  <c r="C41" i="21" s="1"/>
  <c r="D40" i="21"/>
  <c r="C40" i="21" s="1"/>
  <c r="D39" i="21"/>
  <c r="C39" i="21" s="1"/>
  <c r="D38" i="21"/>
  <c r="C38" i="21" s="1"/>
  <c r="D37" i="21"/>
  <c r="C37" i="21" s="1"/>
  <c r="D36" i="21"/>
  <c r="C36" i="21" s="1"/>
  <c r="D35" i="21"/>
  <c r="C35" i="21" s="1"/>
  <c r="D34" i="21"/>
  <c r="C34" i="21" s="1"/>
  <c r="D33" i="21"/>
  <c r="C33" i="21" s="1"/>
  <c r="D32" i="21"/>
  <c r="C32" i="21" s="1"/>
  <c r="D31" i="21"/>
  <c r="C31" i="21" s="1"/>
  <c r="D30" i="21"/>
  <c r="C30" i="21" s="1"/>
  <c r="D29" i="21"/>
  <c r="C29" i="21" s="1"/>
  <c r="D28" i="21"/>
  <c r="C28" i="21" s="1"/>
  <c r="D27" i="21"/>
  <c r="C27" i="21" s="1"/>
  <c r="D26" i="21"/>
  <c r="C26" i="21" s="1"/>
  <c r="D25" i="21"/>
  <c r="C25" i="21" s="1"/>
  <c r="M24" i="21"/>
  <c r="L24" i="21"/>
  <c r="J24" i="21"/>
  <c r="H24" i="21"/>
  <c r="G24" i="21"/>
  <c r="F24" i="21"/>
  <c r="E24" i="21"/>
  <c r="D23" i="21"/>
  <c r="C23" i="21" s="1"/>
  <c r="D22" i="21"/>
  <c r="C22" i="21" s="1"/>
  <c r="D21" i="21"/>
  <c r="C21" i="21" s="1"/>
  <c r="D20" i="21"/>
  <c r="C20" i="21" s="1"/>
  <c r="D19" i="21"/>
  <c r="C19" i="21" s="1"/>
  <c r="D18" i="21"/>
  <c r="C18" i="21" s="1"/>
  <c r="D17" i="21"/>
  <c r="C17" i="21" s="1"/>
  <c r="D16" i="21"/>
  <c r="C16" i="21" s="1"/>
  <c r="D15" i="21"/>
  <c r="C15" i="21" s="1"/>
  <c r="D14" i="21"/>
  <c r="C14" i="21" s="1"/>
  <c r="D13" i="21"/>
  <c r="C13" i="21" s="1"/>
  <c r="D12" i="21"/>
  <c r="C12" i="21" s="1"/>
  <c r="D11" i="21"/>
  <c r="C11" i="21" s="1"/>
  <c r="D10" i="21"/>
  <c r="C10" i="21" s="1"/>
  <c r="D9" i="21"/>
  <c r="C9" i="21" s="1"/>
  <c r="D8" i="21"/>
  <c r="C8" i="21" s="1"/>
  <c r="D7" i="21"/>
  <c r="C7" i="21" s="1"/>
  <c r="D6" i="21"/>
  <c r="C6" i="21" s="1"/>
  <c r="D53" i="21" l="1"/>
  <c r="C53" i="21"/>
  <c r="D24" i="21"/>
  <c r="C24" i="21" s="1"/>
  <c r="D54" i="19"/>
  <c r="C54" i="19" s="1"/>
  <c r="D112" i="19" l="1"/>
  <c r="C112" i="19" s="1"/>
  <c r="D111" i="19"/>
  <c r="C111" i="19" s="1"/>
  <c r="D110" i="19"/>
  <c r="C110" i="19" s="1"/>
  <c r="D109" i="19"/>
  <c r="C109" i="19" s="1"/>
  <c r="M108" i="19"/>
  <c r="L108" i="19"/>
  <c r="J108" i="19"/>
  <c r="H108" i="19"/>
  <c r="G108" i="19"/>
  <c r="F108" i="19"/>
  <c r="E108" i="19"/>
  <c r="D107" i="19"/>
  <c r="C107" i="19" s="1"/>
  <c r="D106" i="19"/>
  <c r="C106" i="19" s="1"/>
  <c r="D105" i="19"/>
  <c r="C105" i="19" s="1"/>
  <c r="D104" i="19"/>
  <c r="C104" i="19" s="1"/>
  <c r="D103" i="19"/>
  <c r="C103" i="19" s="1"/>
  <c r="D102" i="19"/>
  <c r="C102" i="19" s="1"/>
  <c r="D101" i="19"/>
  <c r="C101" i="19" s="1"/>
  <c r="D100" i="19"/>
  <c r="C100" i="19" s="1"/>
  <c r="D99" i="19"/>
  <c r="C99" i="19" s="1"/>
  <c r="D98" i="19"/>
  <c r="C98" i="19" s="1"/>
  <c r="D97" i="19"/>
  <c r="C97" i="19" s="1"/>
  <c r="D96" i="19"/>
  <c r="C96" i="19" s="1"/>
  <c r="D95" i="19"/>
  <c r="C95" i="19" s="1"/>
  <c r="D94" i="19"/>
  <c r="C94" i="19" s="1"/>
  <c r="D93" i="19"/>
  <c r="C93" i="19" s="1"/>
  <c r="D92" i="19"/>
  <c r="C92" i="19" s="1"/>
  <c r="D91" i="19"/>
  <c r="C91" i="19" s="1"/>
  <c r="D90" i="19"/>
  <c r="C90" i="19" s="1"/>
  <c r="D89" i="19"/>
  <c r="C89" i="19" s="1"/>
  <c r="D88" i="19"/>
  <c r="C88" i="19" s="1"/>
  <c r="D87" i="19"/>
  <c r="C87" i="19" s="1"/>
  <c r="D86" i="19"/>
  <c r="C86" i="19" s="1"/>
  <c r="D85" i="19"/>
  <c r="C85" i="19" s="1"/>
  <c r="D84" i="19"/>
  <c r="C84" i="19" s="1"/>
  <c r="D83" i="19"/>
  <c r="C83" i="19" s="1"/>
  <c r="D82" i="19"/>
  <c r="C82" i="19" s="1"/>
  <c r="D81" i="19"/>
  <c r="C81" i="19" s="1"/>
  <c r="D80" i="19"/>
  <c r="C80" i="19" s="1"/>
  <c r="M79" i="19"/>
  <c r="L79" i="19"/>
  <c r="J79" i="19"/>
  <c r="H79" i="19"/>
  <c r="G79" i="19"/>
  <c r="F79" i="19"/>
  <c r="E79" i="19"/>
  <c r="D78" i="19"/>
  <c r="C78" i="19" s="1"/>
  <c r="D77" i="19"/>
  <c r="C77" i="19" s="1"/>
  <c r="D76" i="19"/>
  <c r="C76" i="19" s="1"/>
  <c r="D75" i="19"/>
  <c r="C75" i="19" s="1"/>
  <c r="D74" i="19"/>
  <c r="C74" i="19" s="1"/>
  <c r="D73" i="19"/>
  <c r="C73" i="19" s="1"/>
  <c r="D72" i="19"/>
  <c r="C72" i="19" s="1"/>
  <c r="D71" i="19"/>
  <c r="C71" i="19" s="1"/>
  <c r="D70" i="19"/>
  <c r="C70" i="19" s="1"/>
  <c r="D69" i="19"/>
  <c r="C69" i="19" s="1"/>
  <c r="D68" i="19"/>
  <c r="C68" i="19" s="1"/>
  <c r="D67" i="19"/>
  <c r="C67" i="19" s="1"/>
  <c r="D66" i="19"/>
  <c r="C66" i="19" s="1"/>
  <c r="D65" i="19"/>
  <c r="C65" i="19" s="1"/>
  <c r="D64" i="19"/>
  <c r="C64" i="19" s="1"/>
  <c r="D63" i="19"/>
  <c r="C63" i="19" s="1"/>
  <c r="D62" i="19"/>
  <c r="C62" i="19" s="1"/>
  <c r="D61" i="19"/>
  <c r="C61" i="19" s="1"/>
  <c r="D60" i="19"/>
  <c r="C60" i="19" s="1"/>
  <c r="D59" i="19"/>
  <c r="C59" i="19" s="1"/>
  <c r="D58" i="19"/>
  <c r="C58" i="19" s="1"/>
  <c r="D57" i="19"/>
  <c r="C57" i="19" s="1"/>
  <c r="D56" i="19"/>
  <c r="C56" i="19" s="1"/>
  <c r="D55" i="19"/>
  <c r="C55" i="19" s="1"/>
  <c r="D53" i="19"/>
  <c r="C53" i="19" s="1"/>
  <c r="D52" i="19"/>
  <c r="C52" i="19" s="1"/>
  <c r="D51" i="19"/>
  <c r="C51" i="19" s="1"/>
  <c r="D50" i="19"/>
  <c r="C50" i="19" s="1"/>
  <c r="M49" i="19"/>
  <c r="L49" i="19"/>
  <c r="J49" i="19"/>
  <c r="H49" i="19"/>
  <c r="G49" i="19"/>
  <c r="F49" i="19"/>
  <c r="E49" i="19"/>
  <c r="D48" i="19"/>
  <c r="C48" i="19" s="1"/>
  <c r="D47" i="19"/>
  <c r="C47" i="19" s="1"/>
  <c r="D46" i="19"/>
  <c r="C46" i="19" s="1"/>
  <c r="D45" i="19"/>
  <c r="C45" i="19" s="1"/>
  <c r="D44" i="19"/>
  <c r="C44" i="19" s="1"/>
  <c r="D43" i="19"/>
  <c r="C43" i="19" s="1"/>
  <c r="D42" i="19"/>
  <c r="C42" i="19" s="1"/>
  <c r="D41" i="19"/>
  <c r="C41" i="19" s="1"/>
  <c r="D40" i="19"/>
  <c r="C40" i="19" s="1"/>
  <c r="D39" i="19"/>
  <c r="C39" i="19" s="1"/>
  <c r="D38" i="19"/>
  <c r="C38" i="19" s="1"/>
  <c r="D37" i="19"/>
  <c r="C37" i="19" s="1"/>
  <c r="D36" i="19"/>
  <c r="C36" i="19" s="1"/>
  <c r="D35" i="19"/>
  <c r="C35" i="19" s="1"/>
  <c r="D34" i="19"/>
  <c r="C34" i="19" s="1"/>
  <c r="D33" i="19"/>
  <c r="C33" i="19" s="1"/>
  <c r="D32" i="19"/>
  <c r="C32" i="19" s="1"/>
  <c r="D31" i="19"/>
  <c r="C31" i="19" s="1"/>
  <c r="D30" i="19"/>
  <c r="C30" i="19" s="1"/>
  <c r="D29" i="19"/>
  <c r="C29" i="19" s="1"/>
  <c r="D28" i="19"/>
  <c r="C28" i="19" s="1"/>
  <c r="D27" i="19"/>
  <c r="C27" i="19" s="1"/>
  <c r="D26" i="19"/>
  <c r="C26" i="19" s="1"/>
  <c r="D25" i="19"/>
  <c r="C25" i="19" s="1"/>
  <c r="D24" i="19"/>
  <c r="C24" i="19" s="1"/>
  <c r="D23" i="19"/>
  <c r="C23" i="19" s="1"/>
  <c r="D22" i="19"/>
  <c r="C22" i="19" s="1"/>
  <c r="M21" i="19"/>
  <c r="L21" i="19"/>
  <c r="J21" i="19"/>
  <c r="H21" i="19"/>
  <c r="G21" i="19"/>
  <c r="F21" i="19"/>
  <c r="E21" i="19"/>
  <c r="D20" i="19"/>
  <c r="C20" i="19" s="1"/>
  <c r="D19" i="19"/>
  <c r="C19" i="19" s="1"/>
  <c r="D18" i="19"/>
  <c r="C18" i="19" s="1"/>
  <c r="D17" i="19"/>
  <c r="C17" i="19" s="1"/>
  <c r="D16" i="19"/>
  <c r="C16" i="19" s="1"/>
  <c r="D15" i="19"/>
  <c r="C15" i="19" s="1"/>
  <c r="D14" i="19"/>
  <c r="C14" i="19" s="1"/>
  <c r="D13" i="19"/>
  <c r="C13" i="19" s="1"/>
  <c r="D12" i="19"/>
  <c r="C12" i="19" s="1"/>
  <c r="D11" i="19"/>
  <c r="C11" i="19" s="1"/>
  <c r="D10" i="19"/>
  <c r="C10" i="19" s="1"/>
  <c r="D9" i="19"/>
  <c r="C9" i="19" s="1"/>
  <c r="D8" i="19"/>
  <c r="C8" i="19" s="1"/>
  <c r="M7" i="19"/>
  <c r="M6" i="19" s="1"/>
  <c r="L7" i="19"/>
  <c r="J7" i="19"/>
  <c r="J6" i="19" s="1"/>
  <c r="H7" i="19"/>
  <c r="G7" i="19"/>
  <c r="G6" i="19" s="1"/>
  <c r="F7" i="19"/>
  <c r="E7" i="19"/>
  <c r="D7" i="19" s="1"/>
  <c r="C7" i="19" s="1"/>
  <c r="H6" i="19"/>
  <c r="F6" i="19"/>
  <c r="L6" i="19" l="1"/>
  <c r="E6" i="19"/>
  <c r="D6" i="19" s="1"/>
  <c r="C6" i="19" s="1"/>
  <c r="D21" i="19"/>
  <c r="C21" i="19" s="1"/>
  <c r="D49" i="19"/>
  <c r="C49" i="19" s="1"/>
  <c r="D79" i="19"/>
  <c r="C79" i="19" s="1"/>
  <c r="D108" i="19"/>
  <c r="C108" i="19" s="1"/>
  <c r="L52" i="15" l="1"/>
  <c r="M52" i="15"/>
  <c r="L23" i="15"/>
  <c r="M23" i="15"/>
  <c r="L12" i="15"/>
  <c r="M12" i="15"/>
  <c r="D29" i="5" l="1"/>
  <c r="E29" i="5"/>
  <c r="D25" i="5"/>
  <c r="E25" i="5"/>
  <c r="E14" i="5"/>
  <c r="D14" i="5" s="1"/>
  <c r="E21" i="5"/>
  <c r="E22" i="5"/>
  <c r="E23" i="5"/>
  <c r="E24" i="5"/>
  <c r="D21" i="5"/>
  <c r="D22" i="5"/>
  <c r="D23" i="5"/>
  <c r="D24" i="5"/>
  <c r="F60" i="3"/>
  <c r="G60" i="3"/>
  <c r="H60" i="3"/>
  <c r="I60" i="3"/>
  <c r="J60" i="3"/>
  <c r="E60" i="3"/>
  <c r="E62" i="3"/>
  <c r="E61" i="3" s="1"/>
  <c r="F61" i="3"/>
  <c r="H61" i="3"/>
  <c r="I61" i="3"/>
  <c r="J61" i="3"/>
  <c r="G61" i="3"/>
  <c r="F50" i="3"/>
  <c r="G50" i="3"/>
  <c r="H50" i="3"/>
  <c r="I50" i="3"/>
  <c r="J50" i="3"/>
  <c r="E52" i="3"/>
  <c r="E51" i="3" s="1"/>
  <c r="F51" i="3"/>
  <c r="H51" i="3"/>
  <c r="I51" i="3"/>
  <c r="J51" i="3"/>
  <c r="G51" i="3"/>
  <c r="F37" i="3"/>
  <c r="G37" i="3"/>
  <c r="H37" i="3"/>
  <c r="I37" i="3"/>
  <c r="J37" i="3"/>
  <c r="G48" i="3"/>
  <c r="H48" i="3"/>
  <c r="I48" i="3"/>
  <c r="J48" i="3"/>
  <c r="F48" i="3"/>
  <c r="G46" i="3"/>
  <c r="H46" i="3"/>
  <c r="I46" i="3"/>
  <c r="J46" i="3"/>
  <c r="F46" i="3"/>
  <c r="G44" i="3"/>
  <c r="H44" i="3"/>
  <c r="I44" i="3"/>
  <c r="J44" i="3"/>
  <c r="F44" i="3"/>
  <c r="E42" i="3"/>
  <c r="G42" i="3"/>
  <c r="H42" i="3"/>
  <c r="I42" i="3"/>
  <c r="J42" i="3"/>
  <c r="F42" i="3"/>
  <c r="E45" i="3"/>
  <c r="E44" i="3" s="1"/>
  <c r="E47" i="3"/>
  <c r="E46" i="3" s="1"/>
  <c r="E49" i="3"/>
  <c r="E48" i="3" s="1"/>
  <c r="E43" i="3"/>
  <c r="G33" i="3"/>
  <c r="H33" i="3"/>
  <c r="I33" i="3"/>
  <c r="J33" i="3"/>
  <c r="F33" i="3"/>
  <c r="E36" i="3"/>
  <c r="E18" i="3"/>
  <c r="G17" i="3"/>
  <c r="H17" i="3"/>
  <c r="I17" i="3"/>
  <c r="J17" i="3"/>
  <c r="F17" i="3"/>
  <c r="D32" i="2" l="1"/>
  <c r="C32" i="2" s="1"/>
  <c r="D21" i="2"/>
  <c r="D22" i="2"/>
  <c r="C21" i="2"/>
  <c r="D24" i="2"/>
  <c r="C24" i="2" s="1"/>
  <c r="D25" i="2"/>
  <c r="C25" i="2" s="1"/>
  <c r="D26" i="2"/>
  <c r="C26" i="2" s="1"/>
  <c r="D27" i="2"/>
  <c r="C27" i="2" s="1"/>
  <c r="D28" i="2"/>
  <c r="C28" i="2" s="1"/>
  <c r="D29" i="2"/>
  <c r="D12" i="2" l="1"/>
  <c r="C12" i="2" s="1"/>
  <c r="N6" i="2"/>
  <c r="O6" i="2"/>
  <c r="E30" i="5" l="1"/>
  <c r="D30" i="5" s="1"/>
  <c r="E64" i="3"/>
  <c r="F63" i="3"/>
  <c r="H63" i="3"/>
  <c r="I63" i="3"/>
  <c r="G63" i="3"/>
  <c r="D33" i="2"/>
  <c r="C33" i="2" s="1"/>
  <c r="E63" i="3" l="1"/>
  <c r="J77" i="15"/>
  <c r="J69" i="15"/>
  <c r="J52" i="15"/>
  <c r="J49" i="15"/>
  <c r="J45" i="15"/>
  <c r="J42" i="15"/>
  <c r="J38" i="15"/>
  <c r="J31" i="15"/>
  <c r="J23" i="15"/>
  <c r="J12" i="15"/>
  <c r="J7" i="15"/>
  <c r="J6" i="15" l="1"/>
  <c r="C12" i="17" l="1"/>
  <c r="C6" i="17" s="1"/>
  <c r="C7" i="17"/>
  <c r="C49" i="16"/>
  <c r="C21" i="16"/>
  <c r="C6" i="16" s="1"/>
  <c r="C7" i="16"/>
  <c r="F13" i="3"/>
  <c r="G13" i="3"/>
  <c r="L6" i="2" l="1"/>
  <c r="C37" i="17" l="1"/>
  <c r="C35" i="17"/>
  <c r="C31" i="17"/>
  <c r="C23" i="17"/>
  <c r="E27" i="5" l="1"/>
  <c r="D27" i="5" s="1"/>
  <c r="E28" i="5"/>
  <c r="D28" i="5" s="1"/>
  <c r="E31" i="5"/>
  <c r="D31" i="5" s="1"/>
  <c r="E33" i="5"/>
  <c r="D33" i="5" s="1"/>
  <c r="E34" i="5"/>
  <c r="D34" i="5" s="1"/>
  <c r="E35" i="5"/>
  <c r="D35" i="5" s="1"/>
  <c r="D32" i="5"/>
  <c r="G8" i="5"/>
  <c r="G7" i="5" s="1"/>
  <c r="H8" i="5"/>
  <c r="H7" i="5" s="1"/>
  <c r="I8" i="5"/>
  <c r="I7" i="5" s="1"/>
  <c r="J8" i="5"/>
  <c r="J7" i="5" s="1"/>
  <c r="K8" i="5"/>
  <c r="K7" i="5" s="1"/>
  <c r="L8" i="5"/>
  <c r="L7" i="5" s="1"/>
  <c r="F8" i="5"/>
  <c r="F7" i="5" s="1"/>
  <c r="E10" i="5"/>
  <c r="D10" i="5" s="1"/>
  <c r="E11" i="5"/>
  <c r="D11" i="5" s="1"/>
  <c r="E12" i="5"/>
  <c r="D12" i="5" s="1"/>
  <c r="E13" i="5"/>
  <c r="D13" i="5" s="1"/>
  <c r="E15" i="5"/>
  <c r="D15" i="5" s="1"/>
  <c r="E16" i="5"/>
  <c r="D16" i="5" s="1"/>
  <c r="E17" i="5"/>
  <c r="D17" i="5" s="1"/>
  <c r="E18" i="5"/>
  <c r="D18" i="5" s="1"/>
  <c r="E19" i="5"/>
  <c r="D19" i="5" s="1"/>
  <c r="E20" i="5"/>
  <c r="D20" i="5" s="1"/>
  <c r="E26" i="5"/>
  <c r="D26" i="5" s="1"/>
  <c r="E36" i="5"/>
  <c r="D36" i="5" s="1"/>
  <c r="E37" i="5"/>
  <c r="D37" i="5" s="1"/>
  <c r="E38" i="5"/>
  <c r="D38" i="5" s="1"/>
  <c r="E39" i="5"/>
  <c r="D39" i="5" s="1"/>
  <c r="E40" i="5"/>
  <c r="D40" i="5" s="1"/>
  <c r="E9" i="5"/>
  <c r="D9" i="5" s="1"/>
  <c r="E8" i="5" l="1"/>
  <c r="E7" i="5" s="1"/>
  <c r="G70" i="3"/>
  <c r="H70" i="3"/>
  <c r="H69" i="3" s="1"/>
  <c r="I70" i="3"/>
  <c r="J70" i="3"/>
  <c r="J69" i="3" s="1"/>
  <c r="G79" i="3"/>
  <c r="H79" i="3"/>
  <c r="I79" i="3"/>
  <c r="J79" i="3"/>
  <c r="F79" i="3"/>
  <c r="G77" i="3"/>
  <c r="H77" i="3"/>
  <c r="I77" i="3"/>
  <c r="J77" i="3"/>
  <c r="F77" i="3"/>
  <c r="E77" i="3" s="1"/>
  <c r="G75" i="3"/>
  <c r="H75" i="3"/>
  <c r="I75" i="3"/>
  <c r="J75" i="3"/>
  <c r="F75" i="3"/>
  <c r="F70" i="3"/>
  <c r="E70" i="3" s="1"/>
  <c r="G65" i="3"/>
  <c r="H65" i="3"/>
  <c r="I65" i="3"/>
  <c r="J65" i="3"/>
  <c r="G67" i="3"/>
  <c r="H67" i="3"/>
  <c r="I67" i="3"/>
  <c r="J67" i="3"/>
  <c r="F67" i="3"/>
  <c r="F65" i="3"/>
  <c r="G91" i="3"/>
  <c r="H91" i="3"/>
  <c r="I91" i="3"/>
  <c r="J91" i="3"/>
  <c r="G90" i="3"/>
  <c r="H90" i="3"/>
  <c r="I90" i="3"/>
  <c r="J90" i="3"/>
  <c r="F90" i="3"/>
  <c r="F91" i="3"/>
  <c r="G88" i="3"/>
  <c r="H88" i="3"/>
  <c r="I88" i="3"/>
  <c r="J88" i="3"/>
  <c r="G87" i="3"/>
  <c r="H87" i="3"/>
  <c r="I87" i="3"/>
  <c r="J87" i="3"/>
  <c r="F87" i="3"/>
  <c r="F88" i="3"/>
  <c r="F84" i="3"/>
  <c r="G85" i="3"/>
  <c r="G84" i="3" s="1"/>
  <c r="H85" i="3"/>
  <c r="H84" i="3" s="1"/>
  <c r="I85" i="3"/>
  <c r="I84" i="3" s="1"/>
  <c r="J85" i="3"/>
  <c r="J84" i="3" s="1"/>
  <c r="F85" i="3"/>
  <c r="E79" i="3"/>
  <c r="E80" i="3"/>
  <c r="E83" i="3"/>
  <c r="G82" i="3"/>
  <c r="H82" i="3"/>
  <c r="I82" i="3"/>
  <c r="J82" i="3"/>
  <c r="G81" i="3"/>
  <c r="H81" i="3"/>
  <c r="I81" i="3"/>
  <c r="J81" i="3"/>
  <c r="F82" i="3"/>
  <c r="G58" i="3"/>
  <c r="H58" i="3"/>
  <c r="H55" i="3" s="1"/>
  <c r="I58" i="3"/>
  <c r="J58" i="3"/>
  <c r="J55" i="3" s="1"/>
  <c r="F58" i="3"/>
  <c r="G56" i="3"/>
  <c r="G55" i="3" s="1"/>
  <c r="H56" i="3"/>
  <c r="I56" i="3"/>
  <c r="I55" i="3" s="1"/>
  <c r="J56" i="3"/>
  <c r="F56" i="3"/>
  <c r="G53" i="3"/>
  <c r="H53" i="3"/>
  <c r="I53" i="3"/>
  <c r="J53" i="3"/>
  <c r="F53" i="3"/>
  <c r="G40" i="3"/>
  <c r="H40" i="3"/>
  <c r="I40" i="3"/>
  <c r="J40" i="3"/>
  <c r="F40" i="3"/>
  <c r="G38" i="3"/>
  <c r="H38" i="3"/>
  <c r="J38" i="3"/>
  <c r="F38" i="3"/>
  <c r="E38" i="3" s="1"/>
  <c r="G32" i="3"/>
  <c r="H32" i="3"/>
  <c r="I32" i="3"/>
  <c r="J32" i="3"/>
  <c r="F32" i="3"/>
  <c r="G30" i="3"/>
  <c r="H30" i="3"/>
  <c r="I30" i="3"/>
  <c r="J30" i="3"/>
  <c r="F30" i="3"/>
  <c r="E30" i="3" s="1"/>
  <c r="I27" i="3"/>
  <c r="F27" i="3"/>
  <c r="G28" i="3"/>
  <c r="H28" i="3"/>
  <c r="H27" i="3" s="1"/>
  <c r="I28" i="3"/>
  <c r="J28" i="3"/>
  <c r="J27" i="3" s="1"/>
  <c r="F28" i="3"/>
  <c r="G25" i="3"/>
  <c r="H25" i="3"/>
  <c r="H22" i="3" s="1"/>
  <c r="I25" i="3"/>
  <c r="J25" i="3"/>
  <c r="F25" i="3"/>
  <c r="G23" i="3"/>
  <c r="G22" i="3" s="1"/>
  <c r="H23" i="3"/>
  <c r="I23" i="3"/>
  <c r="I22" i="3" s="1"/>
  <c r="J23" i="3"/>
  <c r="J22" i="3" s="1"/>
  <c r="F23" i="3"/>
  <c r="F22" i="3" s="1"/>
  <c r="G20" i="3"/>
  <c r="H20" i="3"/>
  <c r="E20" i="3" s="1"/>
  <c r="I20" i="3"/>
  <c r="J20" i="3"/>
  <c r="F20" i="3"/>
  <c r="G9" i="3"/>
  <c r="H9" i="3"/>
  <c r="H8" i="3" s="1"/>
  <c r="I9" i="3"/>
  <c r="J9" i="3"/>
  <c r="J8" i="3" s="1"/>
  <c r="J7" i="3" s="1"/>
  <c r="F9" i="3"/>
  <c r="G15" i="3"/>
  <c r="H15" i="3"/>
  <c r="I15" i="3"/>
  <c r="J15" i="3"/>
  <c r="F15" i="3"/>
  <c r="H13" i="3"/>
  <c r="I13" i="3"/>
  <c r="I8" i="3" s="1"/>
  <c r="J13" i="3"/>
  <c r="E10" i="3"/>
  <c r="E11" i="3"/>
  <c r="E12" i="3"/>
  <c r="E14" i="3"/>
  <c r="E16" i="3"/>
  <c r="E19" i="3"/>
  <c r="E17" i="3" s="1"/>
  <c r="E21" i="3"/>
  <c r="E24" i="3"/>
  <c r="E26" i="3"/>
  <c r="E29" i="3"/>
  <c r="E31" i="3"/>
  <c r="E34" i="3"/>
  <c r="E35" i="3"/>
  <c r="E39" i="3"/>
  <c r="E41" i="3"/>
  <c r="E54" i="3"/>
  <c r="E57" i="3"/>
  <c r="E59" i="3"/>
  <c r="E66" i="3"/>
  <c r="E68" i="3"/>
  <c r="E71" i="3"/>
  <c r="E72" i="3"/>
  <c r="E73" i="3"/>
  <c r="E74" i="3"/>
  <c r="E76" i="3"/>
  <c r="E78" i="3"/>
  <c r="E86" i="3"/>
  <c r="E87" i="3"/>
  <c r="E89" i="3"/>
  <c r="E90" i="3"/>
  <c r="E92" i="3"/>
  <c r="D26" i="1"/>
  <c r="D43" i="2"/>
  <c r="C43" i="2" s="1"/>
  <c r="D37" i="2"/>
  <c r="C37" i="2" s="1"/>
  <c r="E37" i="3" l="1"/>
  <c r="E40" i="3"/>
  <c r="E25" i="3"/>
  <c r="F55" i="3"/>
  <c r="E82" i="3"/>
  <c r="E75" i="3"/>
  <c r="E33" i="3"/>
  <c r="H7" i="3"/>
  <c r="E9" i="3"/>
  <c r="F69" i="3"/>
  <c r="D8" i="5"/>
  <c r="D7" i="5" s="1"/>
  <c r="E56" i="3"/>
  <c r="F8" i="3"/>
  <c r="G69" i="3"/>
  <c r="E91" i="3"/>
  <c r="E88" i="3"/>
  <c r="E85" i="3"/>
  <c r="E84" i="3"/>
  <c r="I69" i="3"/>
  <c r="E65" i="3"/>
  <c r="E32" i="3"/>
  <c r="E28" i="3"/>
  <c r="G27" i="3"/>
  <c r="E27" i="3" s="1"/>
  <c r="E15" i="3"/>
  <c r="G8" i="3"/>
  <c r="F81" i="3"/>
  <c r="E81" i="3" s="1"/>
  <c r="E67" i="3"/>
  <c r="E58" i="3"/>
  <c r="E55" i="3"/>
  <c r="E53" i="3"/>
  <c r="E50" i="3" s="1"/>
  <c r="E22" i="3"/>
  <c r="E23" i="3"/>
  <c r="E13" i="3"/>
  <c r="D11" i="2"/>
  <c r="C11" i="2" s="1"/>
  <c r="D18" i="2"/>
  <c r="C18" i="2" s="1"/>
  <c r="D19" i="2"/>
  <c r="F7" i="3" l="1"/>
  <c r="E8" i="3"/>
  <c r="E69" i="3"/>
  <c r="I7" i="3"/>
  <c r="G7" i="3"/>
  <c r="E12" i="15"/>
  <c r="F12" i="15"/>
  <c r="G12" i="15"/>
  <c r="H12" i="15"/>
  <c r="E7" i="3" l="1"/>
  <c r="D22" i="15" l="1"/>
  <c r="D7" i="2"/>
  <c r="C7" i="2" s="1"/>
  <c r="D8" i="2"/>
  <c r="C8" i="2" s="1"/>
  <c r="D9" i="2"/>
  <c r="C9" i="2" s="1"/>
  <c r="D10" i="2"/>
  <c r="C10" i="2" s="1"/>
  <c r="D13" i="2"/>
  <c r="C13" i="2" s="1"/>
  <c r="D14" i="2"/>
  <c r="C14" i="2" s="1"/>
  <c r="D15" i="2"/>
  <c r="C15" i="2" s="1"/>
  <c r="D16" i="2"/>
  <c r="C16" i="2" s="1"/>
  <c r="D17" i="2"/>
  <c r="C17" i="2" s="1"/>
  <c r="C19" i="2"/>
  <c r="D20" i="2"/>
  <c r="C20" i="2" s="1"/>
  <c r="C22" i="2"/>
  <c r="D23" i="2"/>
  <c r="C23" i="2" s="1"/>
  <c r="C29" i="2"/>
  <c r="D30" i="2"/>
  <c r="C30" i="2" s="1"/>
  <c r="D31" i="2"/>
  <c r="C31" i="2" s="1"/>
  <c r="D34" i="2"/>
  <c r="C34" i="2" s="1"/>
  <c r="D35" i="2"/>
  <c r="C35" i="2" s="1"/>
  <c r="D36" i="2"/>
  <c r="C36" i="2" s="1"/>
  <c r="D38" i="2"/>
  <c r="C38" i="2" s="1"/>
  <c r="D39" i="2"/>
  <c r="C39" i="2" s="1"/>
  <c r="D40" i="2"/>
  <c r="C40" i="2" s="1"/>
  <c r="D41" i="2"/>
  <c r="C41" i="2" s="1"/>
  <c r="D42" i="2"/>
  <c r="C42" i="2" s="1"/>
  <c r="D44" i="2"/>
  <c r="C44" i="2" s="1"/>
  <c r="D45" i="2"/>
  <c r="C45" i="2" s="1"/>
  <c r="D46" i="2"/>
  <c r="C46" i="2" s="1"/>
  <c r="B12" i="4"/>
  <c r="B6" i="4"/>
  <c r="B28" i="4" s="1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F6" i="4"/>
  <c r="F28" i="4" s="1"/>
  <c r="E6" i="4"/>
  <c r="D6" i="4" s="1"/>
  <c r="B25" i="1"/>
  <c r="B29" i="1" s="1"/>
  <c r="E12" i="9"/>
  <c r="F12" i="9"/>
  <c r="D7" i="9"/>
  <c r="D8" i="9"/>
  <c r="D6" i="9"/>
  <c r="E28" i="4" l="1"/>
  <c r="D28" i="4" s="1"/>
  <c r="D12" i="9"/>
  <c r="E6" i="2"/>
  <c r="F6" i="2"/>
  <c r="G6" i="2"/>
  <c r="H6" i="2"/>
  <c r="I6" i="2"/>
  <c r="J6" i="2"/>
  <c r="D8" i="15"/>
  <c r="C8" i="15" s="1"/>
  <c r="D9" i="15"/>
  <c r="C9" i="15" s="1"/>
  <c r="D10" i="15"/>
  <c r="C10" i="15" s="1"/>
  <c r="D11" i="15"/>
  <c r="C11" i="15" s="1"/>
  <c r="D13" i="15"/>
  <c r="C13" i="15" s="1"/>
  <c r="D14" i="15"/>
  <c r="C14" i="15" s="1"/>
  <c r="D15" i="15"/>
  <c r="C15" i="15" s="1"/>
  <c r="D16" i="15"/>
  <c r="C16" i="15" s="1"/>
  <c r="D17" i="15"/>
  <c r="C17" i="15" s="1"/>
  <c r="D18" i="15"/>
  <c r="C18" i="15" s="1"/>
  <c r="D19" i="15"/>
  <c r="C19" i="15" s="1"/>
  <c r="D20" i="15"/>
  <c r="C20" i="15" s="1"/>
  <c r="D21" i="15"/>
  <c r="C21" i="15" s="1"/>
  <c r="C22" i="15"/>
  <c r="D24" i="15"/>
  <c r="C24" i="15" s="1"/>
  <c r="D25" i="15"/>
  <c r="C25" i="15" s="1"/>
  <c r="D26" i="15"/>
  <c r="C26" i="15" s="1"/>
  <c r="D27" i="15"/>
  <c r="C27" i="15" s="1"/>
  <c r="D28" i="15"/>
  <c r="C28" i="15" s="1"/>
  <c r="D29" i="15"/>
  <c r="C29" i="15" s="1"/>
  <c r="D30" i="15"/>
  <c r="C30" i="15" s="1"/>
  <c r="D32" i="15"/>
  <c r="C32" i="15" s="1"/>
  <c r="D33" i="15"/>
  <c r="C33" i="15" s="1"/>
  <c r="D34" i="15"/>
  <c r="C34" i="15" s="1"/>
  <c r="D35" i="15"/>
  <c r="C35" i="15" s="1"/>
  <c r="D36" i="15"/>
  <c r="C36" i="15" s="1"/>
  <c r="D37" i="15"/>
  <c r="C37" i="15" s="1"/>
  <c r="D39" i="15"/>
  <c r="C39" i="15" s="1"/>
  <c r="D40" i="15"/>
  <c r="C40" i="15" s="1"/>
  <c r="D41" i="15"/>
  <c r="C41" i="15" s="1"/>
  <c r="D43" i="15"/>
  <c r="C43" i="15" s="1"/>
  <c r="D44" i="15"/>
  <c r="C44" i="15" s="1"/>
  <c r="D46" i="15"/>
  <c r="C46" i="15" s="1"/>
  <c r="D47" i="15"/>
  <c r="C47" i="15" s="1"/>
  <c r="D48" i="15"/>
  <c r="C48" i="15" s="1"/>
  <c r="D50" i="15"/>
  <c r="C50" i="15" s="1"/>
  <c r="D51" i="15"/>
  <c r="C51" i="15" s="1"/>
  <c r="D53" i="15"/>
  <c r="C53" i="15" s="1"/>
  <c r="D54" i="15"/>
  <c r="C54" i="15" s="1"/>
  <c r="D55" i="15"/>
  <c r="C55" i="15" s="1"/>
  <c r="D56" i="15"/>
  <c r="C56" i="15" s="1"/>
  <c r="D57" i="15"/>
  <c r="C57" i="15" s="1"/>
  <c r="D58" i="15"/>
  <c r="C58" i="15" s="1"/>
  <c r="D59" i="15"/>
  <c r="C59" i="15" s="1"/>
  <c r="D60" i="15"/>
  <c r="C60" i="15" s="1"/>
  <c r="D61" i="15"/>
  <c r="C61" i="15" s="1"/>
  <c r="D62" i="15"/>
  <c r="C62" i="15" s="1"/>
  <c r="D63" i="15"/>
  <c r="C63" i="15" s="1"/>
  <c r="D64" i="15"/>
  <c r="C64" i="15" s="1"/>
  <c r="D65" i="15"/>
  <c r="C65" i="15" s="1"/>
  <c r="D66" i="15"/>
  <c r="C66" i="15" s="1"/>
  <c r="D67" i="15"/>
  <c r="C67" i="15" s="1"/>
  <c r="D68" i="15"/>
  <c r="C68" i="15" s="1"/>
  <c r="D70" i="15"/>
  <c r="C70" i="15" s="1"/>
  <c r="D71" i="15"/>
  <c r="C71" i="15" s="1"/>
  <c r="D72" i="15"/>
  <c r="C72" i="15" s="1"/>
  <c r="D73" i="15"/>
  <c r="C73" i="15" s="1"/>
  <c r="D74" i="15"/>
  <c r="C74" i="15" s="1"/>
  <c r="D75" i="15"/>
  <c r="C75" i="15" s="1"/>
  <c r="D76" i="15"/>
  <c r="C76" i="15" s="1"/>
  <c r="D78" i="15"/>
  <c r="C78" i="15" s="1"/>
  <c r="D79" i="15"/>
  <c r="C79" i="15" s="1"/>
  <c r="D80" i="15"/>
  <c r="C80" i="15" s="1"/>
  <c r="D81" i="15"/>
  <c r="C81" i="15" s="1"/>
  <c r="E77" i="15"/>
  <c r="F77" i="15"/>
  <c r="G77" i="15"/>
  <c r="H77" i="15"/>
  <c r="L77" i="15"/>
  <c r="M77" i="15"/>
  <c r="E69" i="15"/>
  <c r="F69" i="15"/>
  <c r="G69" i="15"/>
  <c r="H69" i="15"/>
  <c r="L69" i="15"/>
  <c r="M69" i="15"/>
  <c r="E52" i="15"/>
  <c r="F52" i="15"/>
  <c r="G52" i="15"/>
  <c r="H52" i="15"/>
  <c r="E49" i="15"/>
  <c r="D49" i="15" s="1"/>
  <c r="C49" i="15" s="1"/>
  <c r="F49" i="15"/>
  <c r="G49" i="15"/>
  <c r="H49" i="15"/>
  <c r="L49" i="15"/>
  <c r="M49" i="15"/>
  <c r="E45" i="15"/>
  <c r="F45" i="15"/>
  <c r="G45" i="15"/>
  <c r="H45" i="15"/>
  <c r="D45" i="15" s="1"/>
  <c r="L45" i="15"/>
  <c r="M45" i="15"/>
  <c r="E42" i="15"/>
  <c r="D42" i="15" s="1"/>
  <c r="C42" i="15" s="1"/>
  <c r="F42" i="15"/>
  <c r="G42" i="15"/>
  <c r="H42" i="15"/>
  <c r="L42" i="15"/>
  <c r="M42" i="15"/>
  <c r="E38" i="15"/>
  <c r="D38" i="15" s="1"/>
  <c r="C38" i="15" s="1"/>
  <c r="F38" i="15"/>
  <c r="G38" i="15"/>
  <c r="H38" i="15"/>
  <c r="L38" i="15"/>
  <c r="M38" i="15"/>
  <c r="E31" i="15"/>
  <c r="D31" i="15" s="1"/>
  <c r="C31" i="15" s="1"/>
  <c r="F31" i="15"/>
  <c r="G31" i="15"/>
  <c r="H31" i="15"/>
  <c r="L31" i="15"/>
  <c r="M31" i="15"/>
  <c r="E23" i="15"/>
  <c r="F23" i="15"/>
  <c r="G23" i="15"/>
  <c r="H23" i="15"/>
  <c r="E7" i="15"/>
  <c r="E6" i="15" s="1"/>
  <c r="F7" i="15"/>
  <c r="F6" i="15" s="1"/>
  <c r="G7" i="15"/>
  <c r="H7" i="15"/>
  <c r="L7" i="15"/>
  <c r="L6" i="15" s="1"/>
  <c r="M7" i="15"/>
  <c r="M6" i="15" s="1"/>
  <c r="G6" i="15" l="1"/>
  <c r="C45" i="15"/>
  <c r="D12" i="15"/>
  <c r="C12" i="15" s="1"/>
  <c r="D77" i="15"/>
  <c r="C77" i="15" s="1"/>
  <c r="D6" i="2"/>
  <c r="C6" i="2" s="1"/>
  <c r="D23" i="15"/>
  <c r="C23" i="15" s="1"/>
  <c r="H6" i="15"/>
  <c r="D69" i="15"/>
  <c r="D52" i="15"/>
  <c r="C52" i="15" s="1"/>
  <c r="D7" i="15"/>
  <c r="C7" i="15" s="1"/>
  <c r="D6" i="15" l="1"/>
  <c r="C6" i="15" s="1"/>
  <c r="C69" i="15"/>
</calcChain>
</file>

<file path=xl/sharedStrings.xml><?xml version="1.0" encoding="utf-8"?>
<sst xmlns="http://schemas.openxmlformats.org/spreadsheetml/2006/main" count="1025" uniqueCount="564">
  <si>
    <t>部门公开表1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</si>
  <si>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</si>
  <si>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</si>
  <si>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</si>
  <si>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</si>
  <si>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</si>
  <si>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</si>
  <si>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</si>
  <si>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</si>
  <si>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</si>
  <si>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</si>
  <si>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</si>
  <si>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</si>
  <si>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</si>
  <si>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</si>
  <si>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</si>
  <si>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</si>
  <si>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</si>
  <si>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</si>
  <si>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</si>
  <si>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</si>
  <si>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</si>
  <si>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</si>
  <si>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</si>
  <si>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</si>
  <si>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</si>
  <si>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</si>
  <si>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</si>
  <si>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</si>
  <si>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</si>
  <si>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</si>
  <si>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</si>
  <si>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</si>
  <si>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</si>
  <si>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</si>
  <si>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</si>
  <si>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</si>
  <si>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</si>
  <si>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</si>
  <si>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</si>
  <si>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</si>
  <si>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</si>
  <si>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</si>
  <si>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</si>
  <si>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</si>
  <si>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</si>
  <si>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</si>
  <si>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</si>
  <si>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</si>
  <si>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</si>
  <si>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</si>
  <si>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</si>
  <si>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</si>
  <si>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</si>
  <si>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部门公开表3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</si>
  <si>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</si>
  <si>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</si>
  <si>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</si>
  <si>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</si>
  <si>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</si>
  <si>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</si>
  <si>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</si>
  <si>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</si>
  <si>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</si>
  <si>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</si>
  <si>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</si>
  <si>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</si>
  <si>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</si>
  <si>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</si>
  <si>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</si>
  <si>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</si>
  <si>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</si>
  <si>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</si>
  <si>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</si>
  <si>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</si>
  <si>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</si>
  <si>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</si>
  <si>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</si>
  <si>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</si>
  <si>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</si>
  <si>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</si>
  <si>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</si>
  <si>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</si>
  <si>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</si>
  <si>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</si>
  <si>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</si>
  <si>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</si>
  <si>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</si>
  <si>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</si>
  <si>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</si>
  <si>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</si>
  <si>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</si>
  <si>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</si>
  <si>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</si>
  <si>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</si>
  <si>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</si>
  <si>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</si>
  <si>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</si>
  <si>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</si>
  <si>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</si>
  <si>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</si>
  <si>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</si>
  <si>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</si>
  <si>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</si>
  <si>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</si>
  <si>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</si>
  <si>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</si>
  <si>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</si>
  <si>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</si>
  <si>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</si>
  <si>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</si>
  <si>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</si>
  <si>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</si>
  <si>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</si>
  <si>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</si>
  <si>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</si>
  <si>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</si>
  <si>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</si>
  <si>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</si>
  <si>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</si>
  <si>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</si>
  <si>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</si>
  <si>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</si>
  <si>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</si>
  <si>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</si>
  <si>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</si>
  <si>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</si>
  <si>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</si>
  <si>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</si>
  <si>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</si>
  <si>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</si>
  <si>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</si>
  <si>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</si>
  <si>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</si>
  <si>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</si>
  <si>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</si>
  <si>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</si>
  <si>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</si>
  <si>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</si>
  <si>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</si>
  <si>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</si>
  <si>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</si>
  <si>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</si>
  <si>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</si>
  <si>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</si>
  <si>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</si>
  <si>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</si>
  <si>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</si>
  <si>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</si>
  <si>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</si>
  <si>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</si>
  <si>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</si>
  <si>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</si>
  <si>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</si>
  <si>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</si>
  <si>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</si>
  <si>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</si>
  <si>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</si>
  <si>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</si>
  <si>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</si>
  <si>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</si>
  <si>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</si>
  <si>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</si>
  <si>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</si>
  <si>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</si>
  <si>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</si>
  <si>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</si>
  <si>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</si>
  <si>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</si>
  <si>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</si>
  <si>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</si>
  <si>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</si>
  <si>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</si>
  <si>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</si>
  <si>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</si>
  <si>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</si>
  <si>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</si>
  <si>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</si>
  <si>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</si>
  <si>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</si>
  <si>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</si>
  <si>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</si>
  <si>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</si>
  <si>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</si>
  <si>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</si>
  <si>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</si>
  <si>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</si>
  <si>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</si>
  <si>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</si>
  <si>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</si>
  <si>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</si>
  <si>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</si>
  <si>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</si>
  <si>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</si>
  <si>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</si>
  <si>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</si>
  <si>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</si>
  <si>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</si>
  <si>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</si>
  <si>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</si>
  <si>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</si>
  <si>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</si>
  <si>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</si>
  <si>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</si>
  <si>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</si>
  <si>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</si>
  <si>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</si>
  <si>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</si>
  <si>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</si>
  <si>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</si>
  <si>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</si>
  <si>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</si>
  <si>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</si>
  <si>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</si>
  <si>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</si>
  <si>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</si>
  <si>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</si>
  <si>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</si>
  <si>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</si>
  <si>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</si>
  <si>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</si>
  <si>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</si>
  <si>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</si>
  <si>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</si>
  <si>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</si>
  <si>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</si>
  <si>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</si>
  <si>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</si>
  <si>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</si>
  <si>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</si>
  <si>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</si>
  <si>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</si>
  <si>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</si>
  <si>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</si>
  <si>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</si>
  <si>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</si>
  <si>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</si>
  <si>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</si>
  <si>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</si>
  <si>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</si>
  <si>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</si>
  <si>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</si>
  <si>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</si>
  <si>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</si>
  <si>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</si>
  <si>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</si>
  <si>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</si>
  <si>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</si>
  <si>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</si>
  <si>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</si>
  <si>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</si>
  <si>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</si>
  <si>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其他自然灾害防治支出</t>
  </si>
  <si>
    <t>其他司法支出</t>
  </si>
  <si>
    <t>其他民政管理事务支出</t>
  </si>
  <si>
    <t>其他环境保护管理事务支出</t>
  </si>
  <si>
    <t>旅游宣传</t>
  </si>
  <si>
    <t>执法办案</t>
  </si>
  <si>
    <t>土地开发支出</t>
  </si>
  <si>
    <t>农村道路建设</t>
  </si>
  <si>
    <t>其他市场监督管理事务</t>
  </si>
  <si>
    <t>一般行政管理事务</t>
  </si>
  <si>
    <t>其他行政事业单位离退休支出</t>
  </si>
  <si>
    <t>其他统计信息事务支出</t>
  </si>
  <si>
    <t>其他城市基础设施配套费安排的支出</t>
  </si>
  <si>
    <t>群众文化</t>
  </si>
  <si>
    <t>行政运行</t>
  </si>
  <si>
    <t>用于社会福利的彩票公益金支出</t>
  </si>
  <si>
    <t>农业组织化与产业化经营</t>
  </si>
  <si>
    <t>其他农业支出</t>
  </si>
  <si>
    <t>其他扶贫支出</t>
  </si>
  <si>
    <t>其他组织事务支出</t>
  </si>
  <si>
    <t>对村民委员会和村党支部的补助</t>
  </si>
  <si>
    <t>水利工程运行与维护</t>
  </si>
  <si>
    <t>其他商业流通事务支出</t>
  </si>
  <si>
    <t>其他普通教育支出</t>
  </si>
  <si>
    <t>生态保护</t>
  </si>
  <si>
    <t>计划生育服务</t>
  </si>
  <si>
    <t>其他政府办公厅（室）及相关机构事务支出</t>
  </si>
  <si>
    <t>编制单位：长沙市望城区黄金园街道财政所</t>
    <phoneticPr fontId="0" type="noConversion"/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</si>
  <si>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</si>
  <si>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</si>
  <si>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</si>
  <si>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</si>
  <si>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</si>
  <si>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</si>
  <si>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</si>
  <si>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01</t>
  </si>
  <si>
    <t xml:space="preserve">    行政运行</t>
  </si>
  <si>
    <t>02</t>
  </si>
  <si>
    <t xml:space="preserve">    一般行政管理事务</t>
  </si>
  <si>
    <t>99</t>
  </si>
  <si>
    <t xml:space="preserve">    其他政府办公厅（室）及相关机构事务支出</t>
  </si>
  <si>
    <t>05</t>
  </si>
  <si>
    <t xml:space="preserve">  统计信息事务</t>
  </si>
  <si>
    <t xml:space="preserve">  05</t>
  </si>
  <si>
    <t xml:space="preserve">    其他统计信息事务支出</t>
  </si>
  <si>
    <t>32</t>
  </si>
  <si>
    <t xml:space="preserve">  组织事务</t>
  </si>
  <si>
    <t xml:space="preserve">  32</t>
  </si>
  <si>
    <t xml:space="preserve">    其他组织事务支出</t>
  </si>
  <si>
    <t>38</t>
  </si>
  <si>
    <t xml:space="preserve">  市场监督管理事务</t>
  </si>
  <si>
    <t xml:space="preserve">  38</t>
  </si>
  <si>
    <t xml:space="preserve">    其他市场监督管理事务</t>
  </si>
  <si>
    <t>204</t>
  </si>
  <si>
    <t>公共安全支出</t>
  </si>
  <si>
    <t xml:space="preserve">  204</t>
  </si>
  <si>
    <t xml:space="preserve">  公安</t>
  </si>
  <si>
    <t xml:space="preserve">    204</t>
  </si>
  <si>
    <t xml:space="preserve">  02</t>
  </si>
  <si>
    <t>20</t>
  </si>
  <si>
    <t xml:space="preserve">    执法办案</t>
  </si>
  <si>
    <t>06</t>
  </si>
  <si>
    <t xml:space="preserve">  司法</t>
  </si>
  <si>
    <t xml:space="preserve">  06</t>
  </si>
  <si>
    <t xml:space="preserve">    其他司法支出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</si>
  <si>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</si>
  <si>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</si>
  <si>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</si>
  <si>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</si>
  <si>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</si>
  <si>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  其他普通教育支出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</si>
  <si>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</si>
  <si>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</si>
  <si>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</si>
  <si>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</si>
  <si>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</si>
  <si>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 xml:space="preserve">  01</t>
  </si>
  <si>
    <t>09</t>
  </si>
  <si>
    <t xml:space="preserve">    群众文化</t>
  </si>
  <si>
    <t>13</t>
  </si>
  <si>
    <t xml:space="preserve">    旅游宣传</t>
  </si>
  <si>
    <t>208</t>
  </si>
  <si>
    <t>社会保障和就业支出</t>
  </si>
  <si>
    <t xml:space="preserve">  208</t>
  </si>
  <si>
    <t xml:space="preserve">  民政管理事务</t>
  </si>
  <si>
    <t xml:space="preserve">    208</t>
  </si>
  <si>
    <t xml:space="preserve">    其他民政管理事务支出</t>
  </si>
  <si>
    <t xml:space="preserve">  行政事业单位离退休</t>
  </si>
  <si>
    <t xml:space="preserve">    其他行政事业单位离退休支出</t>
  </si>
  <si>
    <t>210</t>
  </si>
  <si>
    <t>卫生健康支出</t>
  </si>
  <si>
    <t xml:space="preserve">  210</t>
  </si>
  <si>
    <t>07</t>
  </si>
  <si>
    <t xml:space="preserve">  计划生育事务</t>
  </si>
  <si>
    <t xml:space="preserve">    210</t>
  </si>
  <si>
    <t xml:space="preserve">  07</t>
  </si>
  <si>
    <t>17</t>
  </si>
  <si>
    <t xml:space="preserve">    计划生育服务</t>
  </si>
  <si>
    <t>211</t>
  </si>
  <si>
    <t>节能环保支出</t>
  </si>
  <si>
    <t xml:space="preserve">  211</t>
  </si>
  <si>
    <t xml:space="preserve">  环境保护管理事务</t>
  </si>
  <si>
    <t xml:space="preserve">    211</t>
  </si>
  <si>
    <t xml:space="preserve">    其他环境保护管理事务支出</t>
  </si>
  <si>
    <t>04</t>
  </si>
  <si>
    <t xml:space="preserve">  自然生态保护</t>
  </si>
  <si>
    <t xml:space="preserve">  04</t>
  </si>
  <si>
    <t xml:space="preserve">    生态保护</t>
  </si>
  <si>
    <t>212</t>
  </si>
  <si>
    <t>城乡社区支出</t>
  </si>
  <si>
    <t xml:space="preserve">  212</t>
  </si>
  <si>
    <t>08</t>
  </si>
  <si>
    <t xml:space="preserve">  国有土地使用权出让收入及对应专项债务收入安排的支出</t>
  </si>
  <si>
    <t xml:space="preserve">    212</t>
  </si>
  <si>
    <t xml:space="preserve">  08</t>
  </si>
  <si>
    <t xml:space="preserve">    土地开发支出</t>
  </si>
  <si>
    <t xml:space="preserve">  城市基础设施配套费安排的支出</t>
  </si>
  <si>
    <t xml:space="preserve">  13</t>
  </si>
  <si>
    <t xml:space="preserve">    其他城市基础设施配套费安排的支出</t>
  </si>
  <si>
    <t>213</t>
  </si>
  <si>
    <t>农林水支出</t>
  </si>
  <si>
    <t xml:space="preserve">  213</t>
  </si>
  <si>
    <t xml:space="preserve">  农业</t>
  </si>
  <si>
    <t xml:space="preserve">    213</t>
  </si>
  <si>
    <t>24</t>
  </si>
  <si>
    <t xml:space="preserve">    农业组织化与产业化经营</t>
  </si>
  <si>
    <t>42</t>
  </si>
  <si>
    <t xml:space="preserve">    农村道路建设</t>
  </si>
  <si>
    <t xml:space="preserve">    其他农业支出</t>
  </si>
  <si>
    <t xml:space="preserve">  水利</t>
  </si>
  <si>
    <t xml:space="preserve">    水利工程运行与维护</t>
  </si>
  <si>
    <t xml:space="preserve">  扶贫</t>
  </si>
  <si>
    <t xml:space="preserve">    其他扶贫支出</t>
  </si>
  <si>
    <t xml:space="preserve">  农村综合改革</t>
  </si>
  <si>
    <t xml:space="preserve">    对村民委员会和村党支部的补助</t>
  </si>
  <si>
    <t>216</t>
  </si>
  <si>
    <t>商业服务业等支出</t>
  </si>
  <si>
    <t xml:space="preserve">  216</t>
  </si>
  <si>
    <t xml:space="preserve">  商业流通事务</t>
  </si>
  <si>
    <t xml:space="preserve">    216</t>
  </si>
  <si>
    <t xml:space="preserve">    其他商业流通事务支出</t>
  </si>
  <si>
    <t>224</t>
  </si>
  <si>
    <t>灾害防治及应急管理支出</t>
  </si>
  <si>
    <t xml:space="preserve">  224</t>
  </si>
  <si>
    <t xml:space="preserve">  自然灾害防治</t>
  </si>
  <si>
    <t xml:space="preserve">    224</t>
  </si>
  <si>
    <t xml:space="preserve">    其他自然灾害防治支出</t>
  </si>
  <si>
    <t>229</t>
  </si>
  <si>
    <t xml:space="preserve">  229</t>
  </si>
  <si>
    <t>60</t>
  </si>
  <si>
    <t xml:space="preserve">  彩票公益金安排的支出</t>
  </si>
  <si>
    <t xml:space="preserve">    229</t>
  </si>
  <si>
    <t xml:space="preserve">  60</t>
  </si>
  <si>
    <t xml:space="preserve">    用于社会福利的彩票公益金支出</t>
  </si>
  <si>
    <t>编制单位：长沙市望城区黄金园街道财政所</t>
    <phoneticPr fontId="0" type="noConversion"/>
  </si>
  <si>
    <t>824001</t>
  </si>
  <si>
    <t>长沙市望城区黄金园街道财政所</t>
  </si>
  <si>
    <t xml:space="preserve">  824001</t>
  </si>
  <si>
    <t>2010301</t>
  </si>
  <si>
    <t xml:space="preserve">  行政运行</t>
  </si>
  <si>
    <t>2010302</t>
  </si>
  <si>
    <t xml:space="preserve">  一般行政管理事务</t>
  </si>
  <si>
    <t>2010399</t>
  </si>
  <si>
    <t xml:space="preserve">  其他政府办公厅（室）及相关机构事务支出</t>
  </si>
  <si>
    <t>2010599</t>
  </si>
  <si>
    <t xml:space="preserve">  其他统计信息事务支出</t>
  </si>
  <si>
    <t>2013299</t>
  </si>
  <si>
    <t xml:space="preserve">  其他组织事务支出</t>
  </si>
  <si>
    <t>2013899</t>
  </si>
  <si>
    <t xml:space="preserve">  其他市场监督管理事务</t>
  </si>
  <si>
    <t>2070109</t>
  </si>
  <si>
    <t xml:space="preserve">  群众文化</t>
  </si>
  <si>
    <t>2070113</t>
  </si>
  <si>
    <t xml:space="preserve">  旅游宣传</t>
  </si>
  <si>
    <t>2080599</t>
  </si>
  <si>
    <t xml:space="preserve">  其他行政事业单位离退休支出</t>
  </si>
  <si>
    <t>2100717</t>
  </si>
  <si>
    <t xml:space="preserve">  计划生育服务</t>
  </si>
  <si>
    <t>2110199</t>
  </si>
  <si>
    <t xml:space="preserve">  其他环境保护管理事务支出</t>
  </si>
  <si>
    <t>2110401</t>
  </si>
  <si>
    <t xml:space="preserve">  生态保护</t>
  </si>
  <si>
    <t>2120802</t>
  </si>
  <si>
    <t xml:space="preserve">  土地开发支出</t>
  </si>
  <si>
    <t>2121399</t>
  </si>
  <si>
    <t xml:space="preserve">  其他城市基础设施配套费安排的支出</t>
  </si>
  <si>
    <t>2130124</t>
  </si>
  <si>
    <t xml:space="preserve">  农业组织化与产业化经营</t>
  </si>
  <si>
    <t>2130142</t>
  </si>
  <si>
    <t xml:space="preserve">  农村道路建设</t>
  </si>
  <si>
    <t>2130199</t>
  </si>
  <si>
    <t xml:space="preserve">  其他农业支出</t>
  </si>
  <si>
    <t>2130306</t>
  </si>
  <si>
    <t xml:space="preserve">  水利工程运行与维护</t>
  </si>
  <si>
    <t>2130599</t>
  </si>
  <si>
    <t xml:space="preserve">  其他扶贫支出</t>
  </si>
  <si>
    <t>2130705</t>
  </si>
  <si>
    <t xml:space="preserve">  对村民委员会和村党支部的补助</t>
  </si>
  <si>
    <t>2160299</t>
  </si>
  <si>
    <t xml:space="preserve">  其他商业流通事务支出</t>
  </si>
  <si>
    <t>2240699</t>
  </si>
  <si>
    <t xml:space="preserve">  其他自然灾害防治支出</t>
  </si>
  <si>
    <t>2296002</t>
  </si>
  <si>
    <t xml:space="preserve">  用于社会福利的彩票公益金支出</t>
  </si>
  <si>
    <t>编制单位：长沙市望城区黄金园街道财政所</t>
    <phoneticPr fontId="0" type="noConversion"/>
  </si>
  <si>
    <t>编制单位：长沙市望城区黄金园街道财政所</t>
    <phoneticPr fontId="0" type="noConversion"/>
  </si>
  <si>
    <t>编制单位：长沙市望城区黄金园街道财政所</t>
    <phoneticPr fontId="0" type="noConversion"/>
  </si>
  <si>
    <t>其他技术研究与开发支出</t>
    <phoneticPr fontId="0" type="noConversion"/>
  </si>
  <si>
    <t>农村公益事业</t>
    <phoneticPr fontId="0" type="noConversion"/>
  </si>
  <si>
    <t>其他工业和信息产业监管支出</t>
    <phoneticPr fontId="0" type="noConversion"/>
  </si>
  <si>
    <r>
      <t>2</t>
    </r>
    <r>
      <rPr>
        <sz val="9"/>
        <rFont val="宋体"/>
        <family val="3"/>
        <charset val="134"/>
      </rPr>
      <t>01</t>
    </r>
    <phoneticPr fontId="0" type="noConversion"/>
  </si>
  <si>
    <r>
      <t>0</t>
    </r>
    <r>
      <rPr>
        <sz val="9"/>
        <rFont val="宋体"/>
        <family val="3"/>
        <charset val="134"/>
      </rPr>
      <t>6</t>
    </r>
    <phoneticPr fontId="0" type="noConversion"/>
  </si>
  <si>
    <t>财政事务</t>
    <phoneticPr fontId="0" type="noConversion"/>
  </si>
  <si>
    <r>
      <t>2</t>
    </r>
    <r>
      <rPr>
        <sz val="9"/>
        <rFont val="宋体"/>
        <family val="3"/>
        <charset val="134"/>
      </rPr>
      <t>06</t>
    </r>
    <phoneticPr fontId="0" type="noConversion"/>
  </si>
  <si>
    <r>
      <t>0</t>
    </r>
    <r>
      <rPr>
        <sz val="9"/>
        <rFont val="宋体"/>
        <family val="3"/>
        <charset val="134"/>
      </rPr>
      <t>4</t>
    </r>
    <phoneticPr fontId="0" type="noConversion"/>
  </si>
  <si>
    <r>
      <t>9</t>
    </r>
    <r>
      <rPr>
        <sz val="9"/>
        <rFont val="宋体"/>
        <family val="3"/>
        <charset val="134"/>
      </rPr>
      <t>9</t>
    </r>
    <phoneticPr fontId="0" type="noConversion"/>
  </si>
  <si>
    <t>科学技术支出</t>
    <phoneticPr fontId="0" type="noConversion"/>
  </si>
  <si>
    <t>其他技术研究与开发支出</t>
    <phoneticPr fontId="0" type="noConversion"/>
  </si>
  <si>
    <r>
      <t>2</t>
    </r>
    <r>
      <rPr>
        <sz val="9"/>
        <rFont val="宋体"/>
        <family val="3"/>
        <charset val="134"/>
      </rPr>
      <t>13</t>
    </r>
    <phoneticPr fontId="0" type="noConversion"/>
  </si>
  <si>
    <r>
      <t>0</t>
    </r>
    <r>
      <rPr>
        <sz val="9"/>
        <rFont val="宋体"/>
        <family val="3"/>
        <charset val="134"/>
      </rPr>
      <t>1</t>
    </r>
    <phoneticPr fontId="0" type="noConversion"/>
  </si>
  <si>
    <r>
      <t>2</t>
    </r>
    <r>
      <rPr>
        <sz val="9"/>
        <rFont val="宋体"/>
        <family val="3"/>
        <charset val="134"/>
      </rPr>
      <t>6</t>
    </r>
    <phoneticPr fontId="0" type="noConversion"/>
  </si>
  <si>
    <t>农村公益事业</t>
    <phoneticPr fontId="0" type="noConversion"/>
  </si>
  <si>
    <r>
      <t>2</t>
    </r>
    <r>
      <rPr>
        <sz val="9"/>
        <rFont val="宋体"/>
        <family val="3"/>
        <charset val="134"/>
      </rPr>
      <t>15</t>
    </r>
    <phoneticPr fontId="0" type="noConversion"/>
  </si>
  <si>
    <r>
      <t>0</t>
    </r>
    <r>
      <rPr>
        <sz val="9"/>
        <rFont val="宋体"/>
        <family val="3"/>
        <charset val="134"/>
      </rPr>
      <t>5</t>
    </r>
    <phoneticPr fontId="0" type="noConversion"/>
  </si>
  <si>
    <t>工业和信息产业监督</t>
    <phoneticPr fontId="0" type="noConversion"/>
  </si>
  <si>
    <t>215</t>
    <phoneticPr fontId="0" type="noConversion"/>
  </si>
  <si>
    <t>05</t>
    <phoneticPr fontId="0" type="noConversion"/>
  </si>
  <si>
    <t>资源勘探信息等支出</t>
    <phoneticPr fontId="0" type="noConversion"/>
  </si>
  <si>
    <t>2060499</t>
    <phoneticPr fontId="0" type="noConversion"/>
  </si>
  <si>
    <t>其他技术研究与开发支出</t>
    <phoneticPr fontId="0" type="noConversion"/>
  </si>
  <si>
    <t>2150599</t>
    <phoneticPr fontId="0" type="noConversion"/>
  </si>
  <si>
    <t>其他工业和信息产业监管支出</t>
    <phoneticPr fontId="0" type="noConversion"/>
  </si>
  <si>
    <t>2130126</t>
    <phoneticPr fontId="0" type="noConversion"/>
  </si>
  <si>
    <t>农村公益事业</t>
    <phoneticPr fontId="0" type="noConversion"/>
  </si>
  <si>
    <t>城乡社区环境卫生</t>
    <phoneticPr fontId="0" type="noConversion"/>
  </si>
  <si>
    <t>212</t>
    <phoneticPr fontId="0" type="noConversion"/>
  </si>
  <si>
    <t>05</t>
    <phoneticPr fontId="0" type="noConversion"/>
  </si>
  <si>
    <t>01</t>
    <phoneticPr fontId="0" type="noConversion"/>
  </si>
  <si>
    <t>城乡社区支出环境卫生</t>
    <phoneticPr fontId="0" type="noConversion"/>
  </si>
  <si>
    <t>2120501</t>
    <phoneticPr fontId="0" type="noConversion"/>
  </si>
  <si>
    <t xml:space="preserve">  城乡社区环境卫生</t>
    <phoneticPr fontId="0" type="noConversion"/>
  </si>
  <si>
    <t>其他财政事务支出</t>
    <phoneticPr fontId="0" type="noConversion"/>
  </si>
  <si>
    <t>一般行政管理事务（组织事务）</t>
    <phoneticPr fontId="0" type="noConversion"/>
  </si>
  <si>
    <t>其他文化和旅游支出</t>
    <phoneticPr fontId="0" type="noConversion"/>
  </si>
  <si>
    <t>残疾人就业和扶贫</t>
    <phoneticPr fontId="0" type="noConversion"/>
  </si>
  <si>
    <t>农村特困人员救助供养支出</t>
    <phoneticPr fontId="0" type="noConversion"/>
  </si>
  <si>
    <t>其他农村生活救助</t>
    <phoneticPr fontId="0" type="noConversion"/>
  </si>
  <si>
    <t>拥军优抚</t>
    <phoneticPr fontId="0" type="noConversion"/>
  </si>
  <si>
    <t>基本公共卫生服务</t>
    <phoneticPr fontId="0" type="noConversion"/>
  </si>
  <si>
    <t>其他城乡社区规划与管理</t>
    <phoneticPr fontId="0" type="noConversion"/>
  </si>
  <si>
    <t>99</t>
    <phoneticPr fontId="0" type="noConversion"/>
  </si>
  <si>
    <t>其他财政事务支出</t>
    <phoneticPr fontId="0" type="noConversion"/>
  </si>
  <si>
    <r>
      <t>2</t>
    </r>
    <r>
      <rPr>
        <sz val="9"/>
        <rFont val="宋体"/>
        <family val="3"/>
        <charset val="134"/>
      </rPr>
      <t>01</t>
    </r>
    <phoneticPr fontId="0" type="noConversion"/>
  </si>
  <si>
    <r>
      <t>3</t>
    </r>
    <r>
      <rPr>
        <sz val="9"/>
        <rFont val="宋体"/>
        <family val="3"/>
        <charset val="134"/>
      </rPr>
      <t>2</t>
    </r>
    <phoneticPr fontId="0" type="noConversion"/>
  </si>
  <si>
    <r>
      <t>0</t>
    </r>
    <r>
      <rPr>
        <sz val="9"/>
        <rFont val="宋体"/>
        <family val="3"/>
        <charset val="134"/>
      </rPr>
      <t>2</t>
    </r>
    <phoneticPr fontId="0" type="noConversion"/>
  </si>
  <si>
    <t>一般行政管理事务（组织事务）</t>
    <phoneticPr fontId="0" type="noConversion"/>
  </si>
  <si>
    <r>
      <t>2</t>
    </r>
    <r>
      <rPr>
        <sz val="9"/>
        <rFont val="宋体"/>
        <family val="3"/>
        <charset val="134"/>
      </rPr>
      <t>07</t>
    </r>
    <phoneticPr fontId="0" type="noConversion"/>
  </si>
  <si>
    <r>
      <t>0</t>
    </r>
    <r>
      <rPr>
        <sz val="9"/>
        <rFont val="宋体"/>
        <family val="3"/>
        <charset val="134"/>
      </rPr>
      <t>1</t>
    </r>
    <phoneticPr fontId="0" type="noConversion"/>
  </si>
  <si>
    <r>
      <t>9</t>
    </r>
    <r>
      <rPr>
        <sz val="9"/>
        <rFont val="宋体"/>
        <family val="3"/>
        <charset val="134"/>
      </rPr>
      <t>9</t>
    </r>
    <phoneticPr fontId="0" type="noConversion"/>
  </si>
  <si>
    <r>
      <t xml:space="preserve">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family val="3"/>
        <charset val="134"/>
      </rPr>
      <t>其他文化和旅游支出</t>
    </r>
    <phoneticPr fontId="0" type="noConversion"/>
  </si>
  <si>
    <r>
      <t>2</t>
    </r>
    <r>
      <rPr>
        <sz val="9"/>
        <rFont val="宋体"/>
        <family val="3"/>
        <charset val="134"/>
      </rPr>
      <t>08</t>
    </r>
    <phoneticPr fontId="0" type="noConversion"/>
  </si>
  <si>
    <r>
      <t>1</t>
    </r>
    <r>
      <rPr>
        <sz val="9"/>
        <rFont val="宋体"/>
        <family val="3"/>
        <charset val="134"/>
      </rPr>
      <t>1</t>
    </r>
    <phoneticPr fontId="0" type="noConversion"/>
  </si>
  <si>
    <r>
      <t>0</t>
    </r>
    <r>
      <rPr>
        <sz val="9"/>
        <rFont val="宋体"/>
        <family val="3"/>
        <charset val="134"/>
      </rPr>
      <t>5</t>
    </r>
    <phoneticPr fontId="0" type="noConversion"/>
  </si>
  <si>
    <t>208</t>
    <phoneticPr fontId="0" type="noConversion"/>
  </si>
  <si>
    <t>21</t>
    <phoneticPr fontId="0" type="noConversion"/>
  </si>
  <si>
    <t>02</t>
    <phoneticPr fontId="0" type="noConversion"/>
  </si>
  <si>
    <t>25</t>
    <phoneticPr fontId="0" type="noConversion"/>
  </si>
  <si>
    <t>28</t>
    <phoneticPr fontId="0" type="noConversion"/>
  </si>
  <si>
    <t>04</t>
    <phoneticPr fontId="0" type="noConversion"/>
  </si>
  <si>
    <t>残疾人事业</t>
    <phoneticPr fontId="0" type="noConversion"/>
  </si>
  <si>
    <t>残疾人就业和扶贫</t>
    <phoneticPr fontId="0" type="noConversion"/>
  </si>
  <si>
    <t>特困人员救助供养</t>
    <phoneticPr fontId="0" type="noConversion"/>
  </si>
  <si>
    <t>农村特困人员救助供养支出</t>
    <phoneticPr fontId="0" type="noConversion"/>
  </si>
  <si>
    <t>其他生活救助</t>
    <phoneticPr fontId="0" type="noConversion"/>
  </si>
  <si>
    <t>其他农村生活救助</t>
    <phoneticPr fontId="0" type="noConversion"/>
  </si>
  <si>
    <t>退役军人管理事务</t>
    <phoneticPr fontId="0" type="noConversion"/>
  </si>
  <si>
    <t>拥军优抚</t>
    <phoneticPr fontId="0" type="noConversion"/>
  </si>
  <si>
    <t>210</t>
    <phoneticPr fontId="0" type="noConversion"/>
  </si>
  <si>
    <t>08</t>
    <phoneticPr fontId="0" type="noConversion"/>
  </si>
  <si>
    <t>公共卫生</t>
    <phoneticPr fontId="0" type="noConversion"/>
  </si>
  <si>
    <t>基本公共卫生服务</t>
    <phoneticPr fontId="0" type="noConversion"/>
  </si>
  <si>
    <t>212</t>
    <phoneticPr fontId="0" type="noConversion"/>
  </si>
  <si>
    <t>01</t>
    <phoneticPr fontId="0" type="noConversion"/>
  </si>
  <si>
    <t>城乡社区规划与管理</t>
    <phoneticPr fontId="0" type="noConversion"/>
  </si>
  <si>
    <t>2010699</t>
    <phoneticPr fontId="0" type="noConversion"/>
  </si>
  <si>
    <t>2013202</t>
    <phoneticPr fontId="0" type="noConversion"/>
  </si>
  <si>
    <t xml:space="preserve">  其他财政事务支出</t>
    <phoneticPr fontId="0" type="noConversion"/>
  </si>
  <si>
    <t>2081105</t>
    <phoneticPr fontId="0" type="noConversion"/>
  </si>
  <si>
    <t>2082102</t>
    <phoneticPr fontId="0" type="noConversion"/>
  </si>
  <si>
    <t>2082502</t>
    <phoneticPr fontId="0" type="noConversion"/>
  </si>
  <si>
    <t>2082804</t>
    <phoneticPr fontId="0" type="noConversion"/>
  </si>
  <si>
    <t xml:space="preserve">  残疾人就业和扶贫</t>
    <phoneticPr fontId="0" type="noConversion"/>
  </si>
  <si>
    <t xml:space="preserve">  农村特困人员救助供养支出</t>
    <phoneticPr fontId="0" type="noConversion"/>
  </si>
  <si>
    <t xml:space="preserve">  其他农村生活救助</t>
    <phoneticPr fontId="0" type="noConversion"/>
  </si>
  <si>
    <t xml:space="preserve">  拥军优抚</t>
    <phoneticPr fontId="0" type="noConversion"/>
  </si>
  <si>
    <t>2100408</t>
    <phoneticPr fontId="0" type="noConversion"/>
  </si>
  <si>
    <t xml:space="preserve">  基本公共卫生服务</t>
    <phoneticPr fontId="0" type="noConversion"/>
  </si>
  <si>
    <t>2120201</t>
    <phoneticPr fontId="0" type="noConversion"/>
  </si>
  <si>
    <t xml:space="preserve">  城乡社区规划与管理</t>
    <phoneticPr fontId="0" type="noConversion"/>
  </si>
  <si>
    <t>编制单位：长沙市望城区黄金园街道财政所</t>
    <phoneticPr fontId="11" type="noConversion"/>
  </si>
  <si>
    <t>2020年政府经济分类预算明细表（二下）</t>
    <phoneticPr fontId="0" type="noConversion"/>
  </si>
  <si>
    <t>部门收支总表（二下）</t>
    <phoneticPr fontId="0" type="noConversion"/>
  </si>
  <si>
    <t>部门收入总表（二下）</t>
    <phoneticPr fontId="0" type="noConversion"/>
  </si>
  <si>
    <t>部门支出总表（二下）</t>
    <phoneticPr fontId="0" type="noConversion"/>
  </si>
  <si>
    <t>财政拨款收支总表（二下）</t>
    <phoneticPr fontId="0" type="noConversion"/>
  </si>
  <si>
    <t>一般公共预算支出总表（二下）</t>
    <phoneticPr fontId="0" type="noConversion"/>
  </si>
  <si>
    <t>一般公共预算基本支出表（按部门经济分类）（二下）</t>
    <phoneticPr fontId="0" type="noConversion"/>
  </si>
  <si>
    <t>一般公共预算基本支出表（按政府经济分类）（二下）</t>
    <phoneticPr fontId="11" type="noConversion"/>
  </si>
  <si>
    <t>一般公共预算“三公”经费预算表						（二下）</t>
    <phoneticPr fontId="0" type="noConversion"/>
  </si>
  <si>
    <t>政府性基金预算支出表（二下）</t>
    <phoneticPr fontId="0" type="noConversion"/>
  </si>
  <si>
    <t>2020年部门经济分类预算明细表（二下）</t>
    <phoneticPr fontId="11" type="noConversion"/>
  </si>
  <si>
    <t>2020年部门经济分类预算明细表（二下）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</si>
</sst>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0_ "/>
    <numFmt numFmtId="177" formatCode="0_ "/>
    <numFmt numFmtId="178" formatCode="#,##0.0000"/>
    <numFmt numFmtId="179" formatCode="#,##0_ "/>
    <numFmt numFmtId="180" formatCode="0_);[Red]\(0\)"/>
  </numFmts>
  <fonts count="13" x14ac:knownFonts="1">
    <font>
      <sz val="9"/>
      <name val="宋体"/>
      <charset val="134"/>
    </font>
    <font>
      <b/>
      <sz val="24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name val="宋体"/>
      <family val="3"/>
      <charset val="134"/>
    </font>
    <font>
      <b/>
      <sz val="15"/>
      <name val="宋体"/>
      <family val="3"/>
      <charset val="134"/>
    </font>
    <font>
      <b/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1" fillId="0" borderId="0"/>
  </cellStyleXfs>
  <cellXfs count="281">
    <xf numFmtId="0" fontId="0" fillId="0" borderId="0" xfId="0"/>
    <xf numFmtId="18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18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5" fillId="0" borderId="3" xfId="0" applyNumberFormat="1" applyFont="1" applyFill="1" applyBorder="1" applyAlignment="1" applyProtection="1">
      <alignment horizontal="center" vertical="center" wrapText="1"/>
    </xf>
    <xf numFmtId="180" fontId="5" fillId="0" borderId="4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77" fontId="5" fillId="0" borderId="15" xfId="0" applyNumberFormat="1" applyFont="1" applyFill="1" applyBorder="1" applyAlignment="1" applyProtection="1">
      <alignment horizontal="center" vertical="center"/>
    </xf>
    <xf numFmtId="177" fontId="5" fillId="0" borderId="15" xfId="0" applyNumberFormat="1" applyFont="1" applyFill="1" applyBorder="1" applyAlignment="1" applyProtection="1">
      <alignment horizontal="center" vertical="center" wrapText="1"/>
    </xf>
    <xf numFmtId="177" fontId="5" fillId="0" borderId="19" xfId="0" applyNumberFormat="1" applyFont="1" applyFill="1" applyBorder="1" applyAlignment="1" applyProtection="1">
      <alignment horizontal="center" vertical="center" wrapText="1"/>
    </xf>
    <xf numFmtId="177" fontId="5" fillId="0" borderId="16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/>
    </xf>
    <xf numFmtId="0" fontId="0" fillId="0" borderId="21" xfId="0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5" fillId="0" borderId="1" xfId="0" applyNumberFormat="1" applyFont="1" applyFill="1" applyBorder="1" applyAlignment="1" applyProtection="1">
      <alignment vertical="center" wrapText="1"/>
    </xf>
    <xf numFmtId="49" fontId="5" fillId="0" borderId="4" xfId="0" applyNumberFormat="1" applyFont="1" applyFill="1" applyBorder="1" applyAlignment="1" applyProtection="1">
      <alignment vertical="center" wrapText="1"/>
    </xf>
    <xf numFmtId="49" fontId="5" fillId="0" borderId="6" xfId="0" applyNumberFormat="1" applyFont="1" applyFill="1" applyBorder="1" applyAlignment="1" applyProtection="1">
      <alignment vertical="center" wrapText="1"/>
    </xf>
    <xf numFmtId="177" fontId="5" fillId="0" borderId="3" xfId="0" applyNumberFormat="1" applyFont="1" applyFill="1" applyBorder="1" applyAlignment="1" applyProtection="1">
      <alignment horizontal="center" vertical="center" wrapText="1"/>
    </xf>
    <xf numFmtId="177" fontId="5" fillId="0" borderId="10" xfId="0" applyNumberFormat="1" applyFont="1" applyFill="1" applyBorder="1" applyAlignment="1" applyProtection="1">
      <alignment horizontal="center" wrapText="1"/>
    </xf>
    <xf numFmtId="177" fontId="5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5" fillId="0" borderId="4" xfId="0" applyNumberFormat="1" applyFont="1" applyFill="1" applyBorder="1" applyAlignment="1" applyProtection="1">
      <alignment horizontal="center" vertical="center"/>
    </xf>
    <xf numFmtId="177" fontId="5" fillId="0" borderId="10" xfId="0" applyNumberFormat="1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vertical="center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/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0" fillId="0" borderId="0" xfId="0"/>
    <xf numFmtId="0" fontId="0" fillId="0" borderId="0" xfId="0" applyFont="1" applyFill="1"/>
    <xf numFmtId="0" fontId="5" fillId="0" borderId="0" xfId="0" applyFont="1"/>
    <xf numFmtId="0" fontId="5" fillId="0" borderId="0" xfId="0" applyFont="1" applyAlignment="1">
      <alignment horizontal="right"/>
    </xf>
    <xf numFmtId="0" fontId="0" fillId="0" borderId="0" xfId="0" applyFill="1"/>
    <xf numFmtId="0" fontId="5" fillId="0" borderId="0" xfId="0" applyFont="1" applyAlignment="1">
      <alignment horizontal="right" vertical="center"/>
    </xf>
    <xf numFmtId="0" fontId="5" fillId="0" borderId="3" xfId="0" applyFont="1" applyBorder="1" applyAlignment="1">
      <alignment vertical="center"/>
    </xf>
    <xf numFmtId="4" fontId="5" fillId="0" borderId="6" xfId="0" applyNumberFormat="1" applyFont="1" applyFill="1" applyBorder="1" applyAlignment="1">
      <alignment vertical="center"/>
    </xf>
    <xf numFmtId="180" fontId="5" fillId="0" borderId="5" xfId="0" applyNumberFormat="1" applyFont="1" applyFill="1" applyBorder="1" applyAlignment="1">
      <alignment horizontal="center" vertical="center" wrapText="1"/>
    </xf>
    <xf numFmtId="4" fontId="5" fillId="0" borderId="3" xfId="0" applyNumberFormat="1" applyFont="1" applyFill="1" applyBorder="1" applyAlignment="1">
      <alignment vertical="center"/>
    </xf>
    <xf numFmtId="180" fontId="5" fillId="0" borderId="1" xfId="0" applyNumberFormat="1" applyFont="1" applyFill="1" applyBorder="1" applyAlignment="1">
      <alignment horizontal="center" vertical="center" wrapText="1"/>
    </xf>
    <xf numFmtId="18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/>
    </xf>
    <xf numFmtId="4" fontId="5" fillId="0" borderId="4" xfId="0" applyNumberFormat="1" applyFont="1" applyFill="1" applyBorder="1" applyAlignment="1">
      <alignment vertical="center"/>
    </xf>
    <xf numFmtId="180" fontId="5" fillId="0" borderId="5" xfId="0" applyNumberFormat="1" applyFont="1" applyFill="1" applyBorder="1" applyAlignment="1" applyProtection="1">
      <alignment horizontal="center" vertical="center" wrapText="1"/>
    </xf>
    <xf numFmtId="4" fontId="5" fillId="0" borderId="4" xfId="0" applyNumberFormat="1" applyFont="1" applyFill="1" applyBorder="1"/>
    <xf numFmtId="4" fontId="5" fillId="0" borderId="6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 applyProtection="1">
      <alignment horizontal="left" vertical="center"/>
    </xf>
    <xf numFmtId="176" fontId="0" fillId="0" borderId="0" xfId="0" applyNumberFormat="1" applyFill="1" applyAlignment="1">
      <alignment horizontal="left" vertical="center"/>
    </xf>
    <xf numFmtId="176" fontId="0" fillId="0" borderId="11" xfId="0" applyNumberFormat="1" applyFont="1" applyFill="1" applyBorder="1" applyAlignment="1" applyProtection="1">
      <alignment horizontal="right" vertical="center"/>
    </xf>
    <xf numFmtId="0" fontId="0" fillId="2" borderId="0" xfId="0" applyFill="1" applyAlignment="1">
      <alignment vertical="center"/>
    </xf>
    <xf numFmtId="0" fontId="5" fillId="2" borderId="0" xfId="0" applyFont="1" applyFill="1" applyAlignment="1">
      <alignment horizontal="right" vertical="center"/>
    </xf>
    <xf numFmtId="0" fontId="5" fillId="0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 wrapText="1"/>
    </xf>
    <xf numFmtId="0" fontId="0" fillId="0" borderId="0" xfId="0" applyFill="1"/>
    <xf numFmtId="0" fontId="5" fillId="2" borderId="0" xfId="0" applyNumberFormat="1" applyFont="1" applyFill="1" applyAlignment="1" applyProtection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" fontId="5" fillId="0" borderId="18" xfId="0" applyNumberFormat="1" applyFont="1" applyFill="1" applyBorder="1" applyAlignment="1">
      <alignment vertical="center"/>
    </xf>
    <xf numFmtId="177" fontId="5" fillId="0" borderId="16" xfId="0" applyNumberFormat="1" applyFont="1" applyFill="1" applyBorder="1" applyAlignment="1">
      <alignment horizontal="center" vertical="center"/>
    </xf>
    <xf numFmtId="4" fontId="5" fillId="0" borderId="14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22" xfId="0" applyNumberFormat="1" applyFont="1" applyFill="1" applyBorder="1" applyAlignment="1">
      <alignment horizontal="center" vertical="center" wrapText="1"/>
    </xf>
    <xf numFmtId="177" fontId="5" fillId="0" borderId="16" xfId="0" applyNumberFormat="1" applyFont="1" applyFill="1" applyBorder="1" applyAlignment="1">
      <alignment horizontal="center" vertical="center" wrapText="1"/>
    </xf>
    <xf numFmtId="4" fontId="5" fillId="0" borderId="18" xfId="0" applyNumberFormat="1" applyFont="1" applyFill="1" applyBorder="1" applyAlignment="1">
      <alignment horizontal="center" vertical="center"/>
    </xf>
    <xf numFmtId="179" fontId="5" fillId="0" borderId="2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right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12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0" fontId="9" fillId="0" borderId="3" xfId="0" applyNumberFormat="1" applyFont="1" applyFill="1" applyBorder="1" applyAlignment="1" applyProtection="1">
      <alignment vertical="center" wrapText="1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177" fontId="5" fillId="0" borderId="5" xfId="0" applyNumberFormat="1" applyFont="1" applyFill="1" applyBorder="1" applyAlignment="1" applyProtection="1">
      <alignment horizontal="center" wrapText="1"/>
    </xf>
    <xf numFmtId="0" fontId="5" fillId="0" borderId="1" xfId="0" applyFont="1" applyFill="1" applyBorder="1" applyAlignment="1">
      <alignment vertical="center" wrapText="1"/>
    </xf>
    <xf numFmtId="177" fontId="5" fillId="0" borderId="1" xfId="0" applyNumberFormat="1" applyFont="1" applyFill="1" applyBorder="1" applyAlignment="1" applyProtection="1">
      <alignment horizontal="center" wrapText="1"/>
    </xf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2" borderId="11" xfId="0" applyNumberFormat="1" applyFont="1" applyFill="1" applyBorder="1" applyAlignment="1" applyProtection="1">
      <alignment vertical="center" wrapText="1"/>
    </xf>
    <xf numFmtId="0" fontId="0" fillId="2" borderId="11" xfId="0" applyNumberFormat="1" applyFont="1" applyFill="1" applyBorder="1" applyAlignment="1" applyProtection="1">
      <alignment horizontal="right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2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vertical="center" wrapText="1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177" fontId="5" fillId="0" borderId="5" xfId="0" applyNumberFormat="1" applyFont="1" applyFill="1" applyBorder="1" applyAlignment="1" applyProtection="1">
      <alignment horizontal="center" vertical="center" wrapText="1"/>
    </xf>
    <xf numFmtId="177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Font="1" applyFill="1"/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0" fillId="2" borderId="0" xfId="0" applyFill="1" applyAlignment="1">
      <alignment vertical="center"/>
    </xf>
    <xf numFmtId="0" fontId="5" fillId="2" borderId="0" xfId="0" applyFont="1" applyFill="1" applyAlignment="1">
      <alignment horizontal="right" vertical="center"/>
    </xf>
    <xf numFmtId="0" fontId="5" fillId="0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5" fillId="2" borderId="0" xfId="0" applyFont="1" applyFill="1" applyAlignment="1">
      <alignment horizontal="center" vertical="center" wrapText="1"/>
    </xf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 applyFont="1" applyFill="1"/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right"/>
    </xf>
    <xf numFmtId="0" fontId="5" fillId="0" borderId="0" xfId="0" applyFont="1" applyFill="1"/>
    <xf numFmtId="0" fontId="5" fillId="0" borderId="2" xfId="0" applyFont="1" applyBorder="1" applyAlignment="1">
      <alignment horizontal="center" vertical="center"/>
    </xf>
    <xf numFmtId="0" fontId="0" fillId="0" borderId="0" xfId="0" applyFill="1"/>
    <xf numFmtId="0" fontId="0" fillId="0" borderId="0" xfId="0" applyFont="1" applyFill="1"/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176" fontId="2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2" fillId="2" borderId="2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6" fillId="0" borderId="0" xfId="0" applyFont="1" applyFill="1" applyAlignment="1">
      <alignment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178" fontId="6" fillId="0" borderId="0" xfId="0" applyNumberFormat="1" applyFont="1" applyFill="1" applyAlignment="1">
      <alignment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0" fillId="0" borderId="1" xfId="0" applyFill="1" applyBorder="1"/>
    <xf numFmtId="177" fontId="1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Fill="1" applyAlignment="1"/>
    <xf numFmtId="0" fontId="5" fillId="0" borderId="2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49" fontId="11" fillId="0" borderId="3" xfId="0" applyNumberFormat="1" applyFont="1" applyFill="1" applyBorder="1" applyAlignment="1" applyProtection="1">
      <alignment horizontal="left" vertical="center" wrapText="1"/>
    </xf>
    <xf numFmtId="49" fontId="12" fillId="0" borderId="3" xfId="0" applyNumberFormat="1" applyFont="1" applyFill="1" applyBorder="1" applyAlignment="1" applyProtection="1">
      <alignment horizontal="left" vertical="center" wrapText="1"/>
    </xf>
    <xf numFmtId="180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Font="1"/>
    <xf numFmtId="0" fontId="9" fillId="2" borderId="0" xfId="0" applyFont="1" applyFill="1" applyAlignment="1">
      <alignment vertical="center"/>
    </xf>
    <xf numFmtId="180" fontId="11" fillId="0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/>
    <xf numFmtId="0" fontId="11" fillId="0" borderId="0" xfId="0" applyFont="1" applyFill="1"/>
    <xf numFmtId="180" fontId="11" fillId="0" borderId="6" xfId="0" applyNumberFormat="1" applyFont="1" applyFill="1" applyBorder="1" applyAlignment="1" applyProtection="1">
      <alignment horizontal="center" vertical="center" wrapText="1"/>
    </xf>
    <xf numFmtId="180" fontId="11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 applyFill="1" applyAlignment="1">
      <alignment horizontal="left"/>
    </xf>
    <xf numFmtId="176" fontId="1" fillId="0" borderId="0" xfId="0" applyNumberFormat="1" applyFont="1" applyFill="1" applyAlignment="1">
      <alignment horizontal="left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13" xfId="0" applyNumberFormat="1" applyFont="1" applyFill="1" applyBorder="1" applyAlignment="1">
      <alignment horizontal="left" vertical="center" wrapText="1"/>
    </xf>
    <xf numFmtId="176" fontId="11" fillId="0" borderId="0" xfId="0" applyNumberFormat="1" applyFont="1" applyFill="1" applyAlignment="1">
      <alignment horizontal="left" vertical="center" wrapText="1"/>
    </xf>
    <xf numFmtId="176" fontId="11" fillId="0" borderId="13" xfId="0" applyNumberFormat="1" applyFont="1" applyFill="1" applyBorder="1" applyAlignment="1">
      <alignment horizontal="left" vertical="center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0" fontId="5" fillId="0" borderId="17" xfId="0" applyFont="1" applyFill="1" applyBorder="1" applyAlignment="1">
      <alignment horizontal="center" vertical="center"/>
    </xf>
    <xf numFmtId="177" fontId="5" fillId="0" borderId="20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right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/>
    <xf numFmtId="0" fontId="5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right" vertical="center" wrapText="1"/>
    </xf>
    <xf numFmtId="49" fontId="11" fillId="0" borderId="1" xfId="0" applyNumberFormat="1" applyFont="1" applyFill="1" applyBorder="1" applyAlignment="1" applyProtection="1">
      <alignment horizontal="right" vertical="center" wrapText="1"/>
    </xf>
    <xf numFmtId="49" fontId="12" fillId="0" borderId="1" xfId="0" applyNumberFormat="1" applyFont="1" applyFill="1" applyBorder="1" applyAlignment="1" applyProtection="1">
      <alignment horizontal="right" vertical="center" wrapText="1"/>
    </xf>
    <xf numFmtId="0" fontId="11" fillId="0" borderId="0" xfId="1" applyFont="1" applyFill="1" applyAlignment="1">
      <alignment vertical="center" wrapText="1"/>
    </xf>
    <xf numFmtId="0" fontId="11" fillId="0" borderId="0" xfId="1" applyFont="1" applyFill="1" applyAlignment="1">
      <alignment wrapText="1"/>
    </xf>
    <xf numFmtId="0" fontId="6" fillId="0" borderId="0" xfId="1" applyFont="1" applyFill="1" applyAlignment="1">
      <alignment vertical="center" wrapText="1"/>
    </xf>
    <xf numFmtId="0" fontId="6" fillId="0" borderId="0" xfId="1" applyFont="1" applyFill="1" applyBorder="1" applyAlignment="1">
      <alignment vertical="center" wrapText="1"/>
    </xf>
    <xf numFmtId="0" fontId="11" fillId="0" borderId="0" xfId="1" applyFill="1"/>
    <xf numFmtId="176" fontId="2" fillId="0" borderId="0" xfId="1" applyNumberFormat="1" applyFont="1" applyFill="1" applyAlignment="1">
      <alignment vertical="center" wrapText="1"/>
    </xf>
    <xf numFmtId="176" fontId="11" fillId="0" borderId="0" xfId="1" applyNumberFormat="1" applyFont="1" applyFill="1" applyAlignment="1">
      <alignment vertical="center" wrapText="1"/>
    </xf>
    <xf numFmtId="0" fontId="11" fillId="0" borderId="0" xfId="1" applyFont="1" applyFill="1" applyAlignment="1">
      <alignment horizontal="right" wrapText="1"/>
    </xf>
    <xf numFmtId="176" fontId="2" fillId="0" borderId="2" xfId="1" applyNumberFormat="1" applyFont="1" applyFill="1" applyBorder="1" applyAlignment="1" applyProtection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11" fillId="0" borderId="3" xfId="1" applyFill="1" applyBorder="1"/>
    <xf numFmtId="0" fontId="4" fillId="0" borderId="1" xfId="1" applyNumberFormat="1" applyFont="1" applyFill="1" applyBorder="1" applyAlignment="1" applyProtection="1">
      <alignment horizontal="center" vertical="center"/>
    </xf>
    <xf numFmtId="177" fontId="11" fillId="0" borderId="4" xfId="1" applyNumberFormat="1" applyFont="1" applyFill="1" applyBorder="1" applyAlignment="1" applyProtection="1">
      <alignment horizontal="center" vertical="center" wrapText="1"/>
    </xf>
    <xf numFmtId="177" fontId="11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left" vertical="center" wrapText="1"/>
    </xf>
    <xf numFmtId="0" fontId="4" fillId="0" borderId="5" xfId="1" applyNumberFormat="1" applyFont="1" applyFill="1" applyBorder="1" applyAlignment="1" applyProtection="1">
      <alignment vertical="center" wrapText="1"/>
    </xf>
    <xf numFmtId="177" fontId="12" fillId="0" borderId="1" xfId="1" applyNumberFormat="1" applyFont="1" applyFill="1" applyBorder="1" applyAlignment="1" applyProtection="1">
      <alignment horizontal="center" vertical="center" wrapText="1"/>
    </xf>
    <xf numFmtId="0" fontId="2" fillId="0" borderId="1" xfId="1" applyNumberFormat="1" applyFont="1" applyFill="1" applyBorder="1" applyAlignment="1" applyProtection="1">
      <alignment horizontal="left" vertical="center" wrapText="1"/>
    </xf>
    <xf numFmtId="0" fontId="2" fillId="0" borderId="1" xfId="1" applyFont="1" applyFill="1" applyBorder="1" applyAlignment="1">
      <alignment vertical="center" wrapText="1"/>
    </xf>
    <xf numFmtId="0" fontId="2" fillId="0" borderId="1" xfId="1" applyNumberFormat="1" applyFont="1" applyFill="1" applyBorder="1" applyAlignment="1" applyProtection="1">
      <alignment horizontal="left" vertical="center"/>
    </xf>
    <xf numFmtId="0" fontId="2" fillId="0" borderId="1" xfId="1" applyFont="1" applyFill="1" applyBorder="1" applyAlignment="1">
      <alignment horizontal="left" vertical="center"/>
    </xf>
    <xf numFmtId="0" fontId="4" fillId="0" borderId="1" xfId="1" applyNumberFormat="1" applyFont="1" applyFill="1" applyBorder="1" applyAlignment="1" applyProtection="1">
      <alignment vertical="center" wrapText="1"/>
    </xf>
    <xf numFmtId="177" fontId="5" fillId="0" borderId="1" xfId="1" applyNumberFormat="1" applyFont="1" applyFill="1" applyBorder="1" applyAlignment="1" applyProtection="1">
      <alignment horizontal="center" vertical="center" wrapText="1"/>
    </xf>
    <xf numFmtId="177" fontId="11" fillId="0" borderId="1" xfId="1" applyNumberFormat="1" applyFill="1" applyBorder="1" applyAlignment="1">
      <alignment horizontal="center" vertical="center" wrapText="1"/>
    </xf>
    <xf numFmtId="0" fontId="11" fillId="0" borderId="0" xfId="1" applyFont="1" applyFill="1"/>
    <xf numFmtId="176" fontId="2" fillId="0" borderId="2" xfId="1" applyNumberFormat="1" applyFont="1" applyFill="1" applyBorder="1" applyAlignment="1" applyProtection="1">
      <alignment horizontal="center" vertical="center" wrapText="1"/>
    </xf>
    <xf numFmtId="176" fontId="5" fillId="0" borderId="11" xfId="0" applyNumberFormat="1" applyFont="1" applyFill="1" applyBorder="1" applyAlignment="1" applyProtection="1">
      <alignment horizontal="left" vertical="center"/>
    </xf>
    <xf numFmtId="0" fontId="5" fillId="0" borderId="11" xfId="0" applyNumberFormat="1" applyFont="1" applyFill="1" applyBorder="1" applyAlignment="1" applyProtection="1">
      <alignment horizontal="left" vertical="center"/>
    </xf>
    <xf numFmtId="0" fontId="5" fillId="3" borderId="11" xfId="0" applyNumberFormat="1" applyFont="1" applyFill="1" applyBorder="1" applyAlignment="1" applyProtection="1">
      <alignment horizontal="left" vertical="center"/>
    </xf>
    <xf numFmtId="0" fontId="5" fillId="2" borderId="0" xfId="0" applyFont="1" applyFill="1" applyAlignment="1">
      <alignment horizontal="left" vertical="center"/>
    </xf>
    <xf numFmtId="0" fontId="7" fillId="0" borderId="0" xfId="0" applyNumberFormat="1" applyFont="1" applyFill="1" applyAlignment="1" applyProtection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5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right" vertical="center"/>
    </xf>
    <xf numFmtId="176" fontId="8" fillId="0" borderId="0" xfId="0" applyNumberFormat="1" applyFont="1" applyFill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176" fontId="5" fillId="0" borderId="3" xfId="0" applyNumberFormat="1" applyFont="1" applyFill="1" applyBorder="1" applyAlignment="1" applyProtection="1">
      <alignment horizontal="center" vertical="center"/>
    </xf>
    <xf numFmtId="176" fontId="5" fillId="0" borderId="2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2" borderId="0" xfId="0" applyNumberFormat="1" applyFont="1" applyFill="1" applyAlignment="1" applyProtection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176" fontId="5" fillId="0" borderId="5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7" fillId="0" borderId="0" xfId="0" applyNumberFormat="1" applyFont="1" applyFill="1" applyAlignment="1" applyProtection="1">
      <alignment horizontal="center" vertical="center"/>
    </xf>
    <xf numFmtId="176" fontId="11" fillId="0" borderId="11" xfId="0" applyNumberFormat="1" applyFont="1" applyFill="1" applyBorder="1" applyAlignment="1" applyProtection="1">
      <alignment horizontal="left" vertical="center" wrapText="1"/>
    </xf>
    <xf numFmtId="176" fontId="5" fillId="0" borderId="11" xfId="0" applyNumberFormat="1" applyFont="1" applyFill="1" applyBorder="1" applyAlignment="1" applyProtection="1">
      <alignment horizontal="right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3" borderId="0" xfId="0" applyNumberFormat="1" applyFont="1" applyFill="1" applyAlignment="1" applyProtection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176" fontId="5" fillId="2" borderId="1" xfId="0" applyNumberFormat="1" applyFont="1" applyFill="1" applyBorder="1" applyAlignment="1" applyProtection="1">
      <alignment horizontal="center" vertical="center" wrapText="1"/>
    </xf>
    <xf numFmtId="176" fontId="5" fillId="2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176" fontId="2" fillId="0" borderId="5" xfId="0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Fill="1" applyBorder="1" applyAlignment="1" applyProtection="1">
      <alignment horizontal="center" vertical="center" wrapText="1"/>
    </xf>
    <xf numFmtId="176" fontId="2" fillId="2" borderId="5" xfId="0" applyNumberFormat="1" applyFont="1" applyFill="1" applyBorder="1" applyAlignment="1" applyProtection="1">
      <alignment horizontal="center" vertical="center" wrapText="1"/>
    </xf>
    <xf numFmtId="176" fontId="2" fillId="2" borderId="2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5" fillId="2" borderId="4" xfId="0" applyNumberFormat="1" applyFont="1" applyFill="1" applyBorder="1" applyAlignment="1" applyProtection="1">
      <alignment horizontal="center" vertical="center"/>
    </xf>
    <xf numFmtId="0" fontId="5" fillId="2" borderId="7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5" fillId="2" borderId="6" xfId="0" applyNumberFormat="1" applyFont="1" applyFill="1" applyBorder="1" applyAlignment="1" applyProtection="1">
      <alignment horizontal="center" vertical="center" wrapText="1"/>
    </xf>
    <xf numFmtId="0" fontId="5" fillId="2" borderId="8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1" fillId="0" borderId="0" xfId="1" applyNumberFormat="1" applyFont="1" applyFill="1" applyAlignment="1" applyProtection="1">
      <alignment horizontal="right" vertical="center"/>
    </xf>
    <xf numFmtId="0" fontId="11" fillId="0" borderId="0" xfId="1" applyNumberFormat="1" applyFont="1" applyFill="1" applyAlignment="1" applyProtection="1">
      <alignment horizontal="left" vertical="center"/>
    </xf>
    <xf numFmtId="0" fontId="2" fillId="0" borderId="1" xfId="1" applyNumberFormat="1" applyFont="1" applyFill="1" applyBorder="1" applyAlignment="1" applyProtection="1">
      <alignment horizontal="center" vertical="center" wrapText="1"/>
    </xf>
    <xf numFmtId="176" fontId="2" fillId="0" borderId="1" xfId="1" applyNumberFormat="1" applyFont="1" applyFill="1" applyBorder="1" applyAlignment="1" applyProtection="1">
      <alignment horizontal="center" vertical="center" wrapText="1"/>
    </xf>
    <xf numFmtId="176" fontId="2" fillId="0" borderId="2" xfId="1" applyNumberFormat="1" applyFont="1" applyFill="1" applyBorder="1" applyAlignment="1" applyProtection="1">
      <alignment horizontal="center" vertical="center" wrapText="1"/>
    </xf>
    <xf numFmtId="0" fontId="1" fillId="0" borderId="0" xfId="1" applyNumberFormat="1" applyFont="1" applyFill="1" applyAlignment="1" applyProtection="1">
      <alignment horizontal="center" vertical="center"/>
    </xf>
    <xf numFmtId="176" fontId="2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3" borderId="0" xfId="0" applyNumberFormat="1" applyFont="1" applyFill="1" applyAlignment="1" applyProtection="1">
      <alignment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177" fontId="11" fillId="0" borderId="0" xfId="1" applyNumberFormat="1" applyFill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showGridLines="0" showZeros="0" workbookViewId="0">
      <selection activeCell="B6" sqref="B6:B7"/>
    </sheetView>
  </sheetViews>
  <sheetFormatPr defaultRowHeight="11.25" x14ac:dyDescent="0.1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9" ht="20.100000000000001" customHeight="1" x14ac:dyDescent="0.15">
      <c r="A1" s="41"/>
      <c r="B1" s="41"/>
      <c r="C1" s="41"/>
      <c r="D1" s="42" t="s">
        <v>0</v>
      </c>
      <c r="E1" s="39"/>
      <c r="F1" s="39"/>
      <c r="G1" s="39"/>
      <c r="H1" s="36"/>
      <c r="I1" s="36"/>
    </row>
    <row r="2" spans="1:9" ht="20.100000000000001" customHeight="1" x14ac:dyDescent="0.25">
      <c r="A2" s="215" t="s">
        <v>553</v>
      </c>
      <c r="B2" s="215"/>
      <c r="C2" s="215"/>
      <c r="D2" s="215"/>
      <c r="E2" s="39"/>
      <c r="F2" s="39"/>
      <c r="G2" s="39"/>
      <c r="H2" s="36"/>
      <c r="I2" s="36"/>
    </row>
    <row r="3" spans="1:9" ht="20.100000000000001" customHeight="1" x14ac:dyDescent="0.15">
      <c r="A3" s="218" t="s">
        <v>457</v>
      </c>
      <c r="B3" s="218"/>
      <c r="C3" s="41"/>
      <c r="D3" s="44" t="s">
        <v>1</v>
      </c>
      <c r="E3" s="39"/>
      <c r="F3" s="39"/>
      <c r="G3" s="39"/>
      <c r="H3" s="36"/>
      <c r="I3" s="36"/>
    </row>
    <row r="4" spans="1:9" ht="18" customHeight="1" x14ac:dyDescent="0.15">
      <c r="A4" s="216" t="s">
        <v>2</v>
      </c>
      <c r="B4" s="216"/>
      <c r="C4" s="217" t="s">
        <v>3</v>
      </c>
      <c r="D4" s="217"/>
      <c r="E4" s="39"/>
      <c r="F4" s="39"/>
      <c r="G4" s="39"/>
      <c r="H4" s="36"/>
      <c r="I4" s="36"/>
    </row>
    <row r="5" spans="1:9" ht="18" customHeight="1" x14ac:dyDescent="0.15">
      <c r="A5" s="19" t="s">
        <v>4</v>
      </c>
      <c r="B5" s="177" t="s">
        <v>5</v>
      </c>
      <c r="C5" s="19" t="s">
        <v>4</v>
      </c>
      <c r="D5" s="177" t="s">
        <v>5</v>
      </c>
      <c r="E5" s="143"/>
      <c r="F5" s="39"/>
      <c r="G5" s="39"/>
      <c r="H5" s="36"/>
      <c r="I5" s="36"/>
    </row>
    <row r="6" spans="1:9" s="43" customFormat="1" ht="18" customHeight="1" x14ac:dyDescent="0.15">
      <c r="A6" s="51" t="s">
        <v>6</v>
      </c>
      <c r="B6" s="1">
        <v>33176916</v>
      </c>
      <c r="C6" s="46" t="s">
        <v>7</v>
      </c>
      <c r="D6" s="1">
        <v>27482807</v>
      </c>
      <c r="E6" s="124"/>
      <c r="F6" s="40"/>
      <c r="G6" s="40"/>
    </row>
    <row r="7" spans="1:9" s="43" customFormat="1" ht="18" customHeight="1" x14ac:dyDescent="0.15">
      <c r="A7" s="51" t="s">
        <v>8</v>
      </c>
      <c r="B7" s="53">
        <v>1100000</v>
      </c>
      <c r="C7" s="46" t="s">
        <v>9</v>
      </c>
      <c r="D7" s="53">
        <v>0</v>
      </c>
      <c r="E7" s="124"/>
      <c r="F7" s="40"/>
      <c r="G7" s="40"/>
    </row>
    <row r="8" spans="1:9" s="43" customFormat="1" ht="18" customHeight="1" x14ac:dyDescent="0.15">
      <c r="A8" s="51" t="s">
        <v>10</v>
      </c>
      <c r="B8" s="53">
        <v>0</v>
      </c>
      <c r="C8" s="46" t="s">
        <v>11</v>
      </c>
      <c r="D8" s="53">
        <v>2350000</v>
      </c>
      <c r="E8" s="124"/>
      <c r="F8" s="40"/>
      <c r="G8" s="40"/>
    </row>
    <row r="9" spans="1:9" s="43" customFormat="1" ht="18" customHeight="1" x14ac:dyDescent="0.15">
      <c r="A9" s="2" t="s">
        <v>12</v>
      </c>
      <c r="B9" s="47"/>
      <c r="C9" s="48" t="s">
        <v>13</v>
      </c>
      <c r="D9" s="53">
        <v>1230000</v>
      </c>
      <c r="E9" s="124"/>
      <c r="F9" s="40"/>
    </row>
    <row r="10" spans="1:9" s="43" customFormat="1" ht="18" customHeight="1" x14ac:dyDescent="0.15">
      <c r="A10" s="2" t="s">
        <v>14</v>
      </c>
      <c r="B10" s="3">
        <v>20557375</v>
      </c>
      <c r="C10" s="48" t="s">
        <v>15</v>
      </c>
      <c r="D10" s="53">
        <v>150000</v>
      </c>
      <c r="E10" s="124"/>
      <c r="F10" s="40"/>
    </row>
    <row r="11" spans="1:9" s="43" customFormat="1" ht="18" customHeight="1" x14ac:dyDescent="0.15">
      <c r="A11" s="2"/>
      <c r="B11" s="49"/>
      <c r="C11" s="48" t="s">
        <v>16</v>
      </c>
      <c r="D11" s="53">
        <v>2400000</v>
      </c>
      <c r="E11" s="124"/>
      <c r="F11" s="40"/>
      <c r="G11" s="40"/>
    </row>
    <row r="12" spans="1:9" s="43" customFormat="1" ht="18" customHeight="1" x14ac:dyDescent="0.15">
      <c r="A12" s="2"/>
      <c r="B12" s="49"/>
      <c r="C12" s="48" t="s">
        <v>17</v>
      </c>
      <c r="D12" s="53">
        <v>1825484</v>
      </c>
      <c r="E12" s="124"/>
      <c r="F12" s="40"/>
      <c r="G12" s="40"/>
    </row>
    <row r="13" spans="1:9" s="43" customFormat="1" ht="18" customHeight="1" x14ac:dyDescent="0.15">
      <c r="A13" s="2"/>
      <c r="B13" s="49"/>
      <c r="C13" s="48" t="s">
        <v>18</v>
      </c>
      <c r="D13" s="53">
        <v>776000</v>
      </c>
      <c r="E13" s="124"/>
      <c r="F13" s="40"/>
      <c r="G13" s="40"/>
    </row>
    <row r="14" spans="1:9" s="43" customFormat="1" ht="18" customHeight="1" x14ac:dyDescent="0.15">
      <c r="A14" s="2"/>
      <c r="B14" s="49"/>
      <c r="C14" s="48" t="s">
        <v>19</v>
      </c>
      <c r="D14" s="53">
        <v>3940000</v>
      </c>
      <c r="E14" s="124"/>
      <c r="F14" s="40"/>
      <c r="G14" s="40"/>
    </row>
    <row r="15" spans="1:9" s="43" customFormat="1" ht="18" customHeight="1" x14ac:dyDescent="0.15">
      <c r="A15" s="2"/>
      <c r="B15" s="49"/>
      <c r="C15" s="48" t="s">
        <v>20</v>
      </c>
      <c r="D15" s="53">
        <v>1800000</v>
      </c>
      <c r="E15" s="124"/>
      <c r="F15" s="40"/>
      <c r="G15" s="40"/>
    </row>
    <row r="16" spans="1:9" s="43" customFormat="1" ht="18" customHeight="1" x14ac:dyDescent="0.15">
      <c r="A16" s="2"/>
      <c r="B16" s="49"/>
      <c r="C16" s="48" t="s">
        <v>21</v>
      </c>
      <c r="D16" s="53">
        <v>11830000</v>
      </c>
      <c r="E16" s="124"/>
      <c r="F16" s="40"/>
    </row>
    <row r="17" spans="1:9" s="43" customFormat="1" ht="18" customHeight="1" x14ac:dyDescent="0.15">
      <c r="A17" s="2"/>
      <c r="B17" s="49"/>
      <c r="C17" s="48" t="s">
        <v>22</v>
      </c>
      <c r="D17" s="53">
        <v>0</v>
      </c>
      <c r="E17" s="124"/>
      <c r="F17" s="40"/>
      <c r="G17" s="40"/>
    </row>
    <row r="18" spans="1:9" s="43" customFormat="1" ht="18" customHeight="1" x14ac:dyDescent="0.15">
      <c r="A18" s="2"/>
      <c r="B18" s="49"/>
      <c r="C18" s="48" t="s">
        <v>23</v>
      </c>
      <c r="D18" s="53">
        <v>200000</v>
      </c>
      <c r="E18" s="124"/>
      <c r="F18" s="40"/>
    </row>
    <row r="19" spans="1:9" s="43" customFormat="1" ht="18" customHeight="1" x14ac:dyDescent="0.15">
      <c r="A19" s="2"/>
      <c r="B19" s="49"/>
      <c r="C19" s="48" t="s">
        <v>24</v>
      </c>
      <c r="D19" s="53">
        <v>250000</v>
      </c>
      <c r="E19" s="124"/>
      <c r="F19" s="40"/>
      <c r="H19" s="40"/>
    </row>
    <row r="20" spans="1:9" s="43" customFormat="1" ht="18" customHeight="1" x14ac:dyDescent="0.15">
      <c r="A20" s="2"/>
      <c r="B20" s="49"/>
      <c r="C20" s="48" t="s">
        <v>25</v>
      </c>
      <c r="D20" s="53">
        <v>0</v>
      </c>
      <c r="E20" s="124"/>
      <c r="F20" s="40"/>
      <c r="G20" s="40"/>
      <c r="H20" s="40"/>
      <c r="I20" s="40"/>
    </row>
    <row r="21" spans="1:9" s="43" customFormat="1" ht="18" customHeight="1" x14ac:dyDescent="0.15">
      <c r="A21" s="2"/>
      <c r="B21" s="49"/>
      <c r="C21" s="48" t="s">
        <v>26</v>
      </c>
      <c r="D21" s="53">
        <v>0</v>
      </c>
      <c r="E21" s="124"/>
      <c r="F21" s="40"/>
      <c r="G21" s="40"/>
      <c r="I21" s="40"/>
    </row>
    <row r="22" spans="1:9" s="43" customFormat="1" ht="18" customHeight="1" x14ac:dyDescent="0.15">
      <c r="A22" s="2"/>
      <c r="B22" s="49"/>
      <c r="C22" s="48" t="s">
        <v>27</v>
      </c>
      <c r="D22" s="53">
        <v>0</v>
      </c>
      <c r="E22" s="124"/>
      <c r="F22" s="40"/>
      <c r="G22" s="40"/>
      <c r="I22" s="40"/>
    </row>
    <row r="23" spans="1:9" s="43" customFormat="1" ht="18" customHeight="1" x14ac:dyDescent="0.15">
      <c r="A23" s="2"/>
      <c r="B23" s="50"/>
      <c r="C23" s="48" t="s">
        <v>28</v>
      </c>
      <c r="D23" s="53">
        <v>0</v>
      </c>
      <c r="E23" s="124"/>
      <c r="F23" s="40"/>
      <c r="H23" s="40"/>
      <c r="I23" s="40"/>
    </row>
    <row r="24" spans="1:9" s="43" customFormat="1" ht="18" customHeight="1" x14ac:dyDescent="0.15">
      <c r="A24" s="51"/>
      <c r="B24" s="50"/>
      <c r="C24" s="46" t="s">
        <v>29</v>
      </c>
      <c r="D24" s="53">
        <v>300000</v>
      </c>
      <c r="E24" s="124"/>
      <c r="F24" s="40"/>
      <c r="H24" s="40"/>
      <c r="I24" s="40"/>
    </row>
    <row r="25" spans="1:9" s="43" customFormat="1" ht="18" customHeight="1" x14ac:dyDescent="0.15">
      <c r="A25" s="51" t="s">
        <v>30</v>
      </c>
      <c r="B25" s="3">
        <f>SUM(B6:B24)</f>
        <v>54834291</v>
      </c>
      <c r="C25" s="46" t="s">
        <v>31</v>
      </c>
      <c r="D25" s="53">
        <v>300000</v>
      </c>
      <c r="E25" s="124"/>
      <c r="F25" s="40"/>
      <c r="H25" s="40"/>
    </row>
    <row r="26" spans="1:9" s="43" customFormat="1" ht="18" customHeight="1" x14ac:dyDescent="0.15">
      <c r="A26" s="51" t="s">
        <v>32</v>
      </c>
      <c r="B26" s="3"/>
      <c r="C26" s="46" t="s">
        <v>34</v>
      </c>
      <c r="D26" s="53">
        <f>SUM(D6:D25)</f>
        <v>54834291</v>
      </c>
      <c r="E26" s="124"/>
      <c r="F26" s="40"/>
      <c r="G26" s="40"/>
      <c r="H26" s="40"/>
    </row>
    <row r="27" spans="1:9" s="43" customFormat="1" ht="18" customHeight="1" x14ac:dyDescent="0.15">
      <c r="A27" s="51" t="s">
        <v>35</v>
      </c>
      <c r="B27" s="1">
        <v>0</v>
      </c>
      <c r="C27" s="52" t="s">
        <v>36</v>
      </c>
      <c r="D27" s="53"/>
      <c r="E27" s="124"/>
    </row>
    <row r="28" spans="1:9" ht="18" customHeight="1" x14ac:dyDescent="0.15">
      <c r="A28" s="45"/>
      <c r="B28" s="53"/>
      <c r="C28" s="54"/>
      <c r="D28" s="49"/>
      <c r="E28" s="40"/>
      <c r="F28" s="40"/>
      <c r="G28" s="39"/>
      <c r="H28" s="39"/>
      <c r="I28" s="39"/>
    </row>
    <row r="29" spans="1:9" s="43" customFormat="1" ht="18" customHeight="1" x14ac:dyDescent="0.15">
      <c r="A29" s="4" t="s">
        <v>37</v>
      </c>
      <c r="B29" s="1">
        <f>SUM(B25:B27)</f>
        <v>54834291</v>
      </c>
      <c r="C29" s="55" t="s">
        <v>38</v>
      </c>
      <c r="D29" s="1">
        <v>54834291</v>
      </c>
      <c r="E29" s="40"/>
      <c r="F29" s="40"/>
    </row>
    <row r="30" spans="1:9" ht="9.75" customHeight="1" x14ac:dyDescent="0.15">
      <c r="A30" s="39"/>
      <c r="B30" s="40"/>
      <c r="C30" s="39"/>
      <c r="D30" s="40"/>
      <c r="E30" s="40"/>
      <c r="F30" s="40"/>
      <c r="G30" s="39"/>
      <c r="H30" s="39"/>
      <c r="I30" s="39"/>
    </row>
    <row r="31" spans="1:9" ht="9.75" customHeight="1" x14ac:dyDescent="0.15">
      <c r="A31" s="39"/>
      <c r="B31" s="40"/>
      <c r="C31" s="40"/>
      <c r="D31" s="40"/>
      <c r="E31" s="40"/>
      <c r="F31" s="39"/>
      <c r="G31" s="39"/>
      <c r="H31" s="39"/>
      <c r="I31" s="39"/>
    </row>
    <row r="32" spans="1:9" ht="9.75" customHeight="1" x14ac:dyDescent="0.15">
      <c r="A32" s="39"/>
      <c r="B32" s="39"/>
      <c r="C32" s="40"/>
      <c r="D32" s="39"/>
      <c r="E32" s="39"/>
      <c r="F32" s="39"/>
      <c r="G32" s="39"/>
      <c r="H32" s="39"/>
      <c r="I32" s="39"/>
    </row>
    <row r="33" spans="1:9" ht="9.75" customHeight="1" x14ac:dyDescent="0.15">
      <c r="A33" s="36"/>
      <c r="B33" s="39"/>
      <c r="C33" s="40"/>
      <c r="D33" s="39"/>
      <c r="E33" s="36"/>
      <c r="F33" s="36"/>
      <c r="G33" s="36"/>
      <c r="H33" s="36"/>
      <c r="I33" s="36"/>
    </row>
    <row r="34" spans="1:9" ht="9.75" customHeight="1" x14ac:dyDescent="0.15">
      <c r="A34" s="36"/>
      <c r="B34" s="39"/>
      <c r="C34" s="40"/>
      <c r="D34" s="40"/>
      <c r="E34" s="36"/>
      <c r="F34" s="36"/>
      <c r="G34" s="36"/>
      <c r="H34" s="36"/>
      <c r="I34" s="36"/>
    </row>
    <row r="35" spans="1:9" ht="9.75" customHeight="1" x14ac:dyDescent="0.15">
      <c r="A35" s="36"/>
      <c r="B35" s="39"/>
      <c r="C35" s="39"/>
      <c r="D35" s="40"/>
      <c r="E35" s="36"/>
      <c r="F35" s="36"/>
      <c r="G35" s="36"/>
      <c r="H35" s="36"/>
      <c r="I35" s="36"/>
    </row>
    <row r="36" spans="1:9" ht="9.75" customHeight="1" x14ac:dyDescent="0.15">
      <c r="A36" s="36"/>
      <c r="B36" s="40"/>
      <c r="C36" s="39"/>
      <c r="D36" s="40"/>
      <c r="E36" s="36"/>
      <c r="F36" s="36"/>
      <c r="G36" s="36"/>
      <c r="H36" s="36"/>
      <c r="I36" s="36"/>
    </row>
  </sheetData>
  <sheetProtection formatCells="0" formatColumns="0" formatRows="0"/>
  <mergeCells count="4">
    <mergeCell ref="A2:D2"/>
    <mergeCell ref="A4:B4"/>
    <mergeCell ref="C4:D4"/>
    <mergeCell ref="A3:B3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6"/>
  <sheetViews>
    <sheetView showGridLines="0" showZeros="0" tabSelected="1" topLeftCell="B1" workbookViewId="0">
      <selection activeCell="S6" sqref="S6"/>
    </sheetView>
  </sheetViews>
  <sheetFormatPr defaultRowHeight="11.25" x14ac:dyDescent="0.15"/>
  <cols>
    <col min="1" max="1" width="11.5" style="143" customWidth="1"/>
    <col min="2" max="2" width="26.83203125" style="143" customWidth="1"/>
    <col min="3" max="3" width="18.33203125" style="143" customWidth="1"/>
    <col min="4" max="4" width="17.1640625" style="143" customWidth="1"/>
    <col min="5" max="5" width="15.5" style="143" customWidth="1"/>
    <col min="6" max="6" width="14.33203125" style="143" customWidth="1"/>
    <col min="7" max="7" width="13.33203125" style="143" customWidth="1"/>
    <col min="8" max="8" width="11.83203125" style="143" customWidth="1"/>
    <col min="9" max="9" width="9.1640625" style="143" customWidth="1"/>
    <col min="10" max="10" width="11.5" style="143" customWidth="1"/>
    <col min="11" max="11" width="11.6640625" style="143" customWidth="1"/>
    <col min="12" max="12" width="13.5" style="143" customWidth="1"/>
    <col min="13" max="13" width="12.5" style="143" customWidth="1"/>
    <col min="14" max="14" width="9.1640625" style="143" customWidth="1"/>
    <col min="15" max="15" width="8.6640625" style="143" customWidth="1"/>
    <col min="16" max="16384" width="9.33203125" style="143"/>
  </cols>
  <sheetData>
    <row r="1" spans="1:18" s="148" customFormat="1" ht="20.100000000000001" customHeight="1" x14ac:dyDescent="0.15">
      <c r="A1" s="112"/>
      <c r="B1" s="56"/>
      <c r="N1" s="222" t="s">
        <v>39</v>
      </c>
      <c r="O1" s="222"/>
      <c r="P1" s="143"/>
      <c r="Q1" s="143"/>
      <c r="R1" s="143"/>
    </row>
    <row r="2" spans="1:18" s="148" customFormat="1" ht="20.100000000000001" customHeight="1" x14ac:dyDescent="0.15">
      <c r="A2" s="223" t="s">
        <v>554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143"/>
      <c r="Q2" s="143"/>
      <c r="R2" s="143"/>
    </row>
    <row r="3" spans="1:18" s="148" customFormat="1" ht="20.100000000000001" customHeight="1" x14ac:dyDescent="0.15">
      <c r="A3" s="211" t="s">
        <v>406</v>
      </c>
      <c r="B3" s="211"/>
      <c r="C3" s="57"/>
      <c r="D3" s="57"/>
      <c r="E3" s="57"/>
      <c r="F3" s="57"/>
      <c r="G3" s="57"/>
      <c r="H3" s="57"/>
      <c r="I3" s="57"/>
      <c r="J3" s="57"/>
      <c r="K3" s="57"/>
      <c r="L3" s="57"/>
      <c r="N3" s="58"/>
      <c r="O3" s="58" t="s">
        <v>1</v>
      </c>
      <c r="P3" s="143"/>
      <c r="Q3" s="143"/>
      <c r="R3" s="143"/>
    </row>
    <row r="4" spans="1:18" ht="27" customHeight="1" x14ac:dyDescent="0.15">
      <c r="A4" s="224" t="s">
        <v>40</v>
      </c>
      <c r="B4" s="224" t="s">
        <v>41</v>
      </c>
      <c r="C4" s="226" t="s">
        <v>42</v>
      </c>
      <c r="D4" s="219" t="s">
        <v>43</v>
      </c>
      <c r="E4" s="219"/>
      <c r="F4" s="219"/>
      <c r="G4" s="219"/>
      <c r="H4" s="219"/>
      <c r="I4" s="219"/>
      <c r="J4" s="219"/>
      <c r="K4" s="219"/>
      <c r="L4" s="219" t="s">
        <v>44</v>
      </c>
      <c r="M4" s="219" t="s">
        <v>33</v>
      </c>
      <c r="N4" s="219" t="s">
        <v>45</v>
      </c>
      <c r="O4" s="220" t="s">
        <v>35</v>
      </c>
    </row>
    <row r="5" spans="1:18" ht="46.5" customHeight="1" x14ac:dyDescent="0.15">
      <c r="A5" s="225"/>
      <c r="B5" s="225"/>
      <c r="C5" s="227"/>
      <c r="D5" s="175" t="s">
        <v>46</v>
      </c>
      <c r="E5" s="175" t="s">
        <v>47</v>
      </c>
      <c r="F5" s="175" t="s">
        <v>48</v>
      </c>
      <c r="G5" s="175" t="s">
        <v>49</v>
      </c>
      <c r="H5" s="175" t="s">
        <v>50</v>
      </c>
      <c r="I5" s="175" t="s">
        <v>51</v>
      </c>
      <c r="J5" s="175" t="s">
        <v>52</v>
      </c>
      <c r="K5" s="175" t="s">
        <v>53</v>
      </c>
      <c r="L5" s="219"/>
      <c r="M5" s="219"/>
      <c r="N5" s="219"/>
      <c r="O5" s="221"/>
    </row>
    <row r="6" spans="1:18" ht="20.100000000000001" customHeight="1" x14ac:dyDescent="0.15">
      <c r="A6" s="6"/>
      <c r="B6" s="7" t="s">
        <v>69</v>
      </c>
      <c r="C6" s="8">
        <f>SUM(D6,L6,M6,N6,O6)</f>
        <v>54834291</v>
      </c>
      <c r="D6" s="8">
        <f>SUM(E6:K6)</f>
        <v>34276916</v>
      </c>
      <c r="E6" s="8">
        <f t="shared" ref="E6:O6" si="0">SUM(E7:E46)</f>
        <v>11157456</v>
      </c>
      <c r="F6" s="8">
        <f t="shared" si="0"/>
        <v>82539</v>
      </c>
      <c r="G6" s="8">
        <f t="shared" si="0"/>
        <v>1100000</v>
      </c>
      <c r="H6" s="8">
        <f t="shared" si="0"/>
        <v>0</v>
      </c>
      <c r="I6" s="8">
        <f t="shared" si="0"/>
        <v>0</v>
      </c>
      <c r="J6" s="8">
        <f t="shared" si="0"/>
        <v>0</v>
      </c>
      <c r="K6" s="8">
        <v>21936921</v>
      </c>
      <c r="L6" s="8">
        <f t="shared" si="0"/>
        <v>20557375</v>
      </c>
      <c r="M6" s="8"/>
      <c r="N6" s="8">
        <f t="shared" si="0"/>
        <v>0</v>
      </c>
      <c r="O6" s="1">
        <f t="shared" si="0"/>
        <v>0</v>
      </c>
    </row>
    <row r="7" spans="1:18" ht="20.100000000000001" customHeight="1" x14ac:dyDescent="0.15">
      <c r="A7" s="6">
        <v>2010301</v>
      </c>
      <c r="B7" s="7" t="s">
        <v>266</v>
      </c>
      <c r="C7" s="8">
        <f t="shared" ref="C7:C45" si="1">SUM(D7,L7,M7,N7,O7)</f>
        <v>21856807</v>
      </c>
      <c r="D7" s="8">
        <f t="shared" ref="D7:D45" si="2">SUM(E7:K7)</f>
        <v>15452352</v>
      </c>
      <c r="E7" s="1">
        <v>10875172</v>
      </c>
      <c r="F7" s="1">
        <v>82539</v>
      </c>
      <c r="G7" s="1">
        <v>0</v>
      </c>
      <c r="H7" s="1">
        <v>0</v>
      </c>
      <c r="I7" s="1">
        <v>0</v>
      </c>
      <c r="J7" s="1">
        <v>0</v>
      </c>
      <c r="K7" s="1">
        <v>4494641</v>
      </c>
      <c r="L7" s="8">
        <v>6404455</v>
      </c>
      <c r="M7" s="8"/>
      <c r="N7" s="1">
        <v>0</v>
      </c>
      <c r="O7" s="1">
        <v>0</v>
      </c>
    </row>
    <row r="8" spans="1:18" ht="20.100000000000001" customHeight="1" x14ac:dyDescent="0.15">
      <c r="A8" s="6">
        <v>2010302</v>
      </c>
      <c r="B8" s="7" t="s">
        <v>261</v>
      </c>
      <c r="C8" s="8">
        <f t="shared" si="1"/>
        <v>556000</v>
      </c>
      <c r="D8" s="8">
        <f t="shared" si="2"/>
        <v>556000</v>
      </c>
      <c r="E8" s="1"/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556000</v>
      </c>
      <c r="L8" s="8">
        <v>0</v>
      </c>
      <c r="M8" s="8"/>
      <c r="N8" s="1">
        <v>0</v>
      </c>
      <c r="O8" s="1">
        <v>0</v>
      </c>
    </row>
    <row r="9" spans="1:18" ht="20.100000000000001" customHeight="1" x14ac:dyDescent="0.15">
      <c r="A9" s="6">
        <v>2010399</v>
      </c>
      <c r="B9" s="7" t="s">
        <v>278</v>
      </c>
      <c r="C9" s="8">
        <f t="shared" si="1"/>
        <v>3540000</v>
      </c>
      <c r="D9" s="8">
        <f t="shared" si="2"/>
        <v>3540000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3540000</v>
      </c>
      <c r="L9" s="8">
        <v>0</v>
      </c>
      <c r="M9" s="8"/>
      <c r="N9" s="1">
        <v>0</v>
      </c>
      <c r="O9" s="1">
        <v>0</v>
      </c>
    </row>
    <row r="10" spans="1:18" ht="20.100000000000001" customHeight="1" x14ac:dyDescent="0.15">
      <c r="A10" s="6">
        <v>2010599</v>
      </c>
      <c r="B10" s="7" t="s">
        <v>263</v>
      </c>
      <c r="C10" s="8">
        <f t="shared" si="1"/>
        <v>150000</v>
      </c>
      <c r="D10" s="8">
        <f t="shared" si="2"/>
        <v>50000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50000</v>
      </c>
      <c r="L10" s="8">
        <v>100000</v>
      </c>
      <c r="M10" s="8"/>
      <c r="N10" s="1">
        <v>0</v>
      </c>
      <c r="O10" s="9">
        <v>0</v>
      </c>
    </row>
    <row r="11" spans="1:18" ht="20.100000000000001" customHeight="1" x14ac:dyDescent="0.15">
      <c r="A11" s="6">
        <v>2010699</v>
      </c>
      <c r="B11" s="171" t="s">
        <v>493</v>
      </c>
      <c r="C11" s="8">
        <f t="shared" si="1"/>
        <v>150000</v>
      </c>
      <c r="D11" s="8">
        <f t="shared" si="2"/>
        <v>150000</v>
      </c>
      <c r="E11" s="1"/>
      <c r="F11" s="1"/>
      <c r="G11" s="1"/>
      <c r="H11" s="1"/>
      <c r="I11" s="1"/>
      <c r="J11" s="1"/>
      <c r="K11" s="1">
        <v>150000</v>
      </c>
      <c r="L11" s="8"/>
      <c r="M11" s="8"/>
      <c r="N11" s="1"/>
      <c r="O11" s="9"/>
    </row>
    <row r="12" spans="1:18" ht="20.100000000000001" customHeight="1" x14ac:dyDescent="0.15">
      <c r="A12" s="6">
        <v>2013202</v>
      </c>
      <c r="B12" s="171" t="s">
        <v>494</v>
      </c>
      <c r="C12" s="8">
        <f t="shared" si="1"/>
        <v>90000</v>
      </c>
      <c r="D12" s="8">
        <f t="shared" si="2"/>
        <v>90000</v>
      </c>
      <c r="E12" s="1"/>
      <c r="F12" s="1"/>
      <c r="G12" s="1"/>
      <c r="H12" s="1"/>
      <c r="I12" s="1"/>
      <c r="J12" s="1"/>
      <c r="K12" s="1">
        <v>90000</v>
      </c>
      <c r="L12" s="8"/>
      <c r="M12" s="8"/>
      <c r="N12" s="1"/>
      <c r="O12" s="9"/>
    </row>
    <row r="13" spans="1:18" ht="20.100000000000001" customHeight="1" x14ac:dyDescent="0.15">
      <c r="A13" s="6">
        <v>2013299</v>
      </c>
      <c r="B13" s="7" t="s">
        <v>271</v>
      </c>
      <c r="C13" s="8">
        <f t="shared" si="1"/>
        <v>910000</v>
      </c>
      <c r="D13" s="8">
        <f t="shared" si="2"/>
        <v>260000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260000</v>
      </c>
      <c r="L13" s="8">
        <v>650000</v>
      </c>
      <c r="M13" s="8"/>
      <c r="N13" s="1">
        <v>0</v>
      </c>
      <c r="O13" s="9">
        <v>0</v>
      </c>
    </row>
    <row r="14" spans="1:18" ht="20.100000000000001" customHeight="1" x14ac:dyDescent="0.15">
      <c r="A14" s="6">
        <v>2013899</v>
      </c>
      <c r="B14" s="7" t="s">
        <v>260</v>
      </c>
      <c r="C14" s="8">
        <f t="shared" si="1"/>
        <v>230000</v>
      </c>
      <c r="D14" s="8">
        <f t="shared" si="2"/>
        <v>180000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180000</v>
      </c>
      <c r="L14" s="8">
        <v>50000</v>
      </c>
      <c r="M14" s="8"/>
      <c r="N14" s="1">
        <v>0</v>
      </c>
      <c r="O14" s="9">
        <v>0</v>
      </c>
    </row>
    <row r="15" spans="1:18" ht="20.100000000000001" customHeight="1" x14ac:dyDescent="0.15">
      <c r="A15" s="6">
        <v>2040220</v>
      </c>
      <c r="B15" s="7" t="s">
        <v>257</v>
      </c>
      <c r="C15" s="8">
        <f t="shared" si="1"/>
        <v>2050000</v>
      </c>
      <c r="D15" s="8">
        <f t="shared" si="2"/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8">
        <v>2050000</v>
      </c>
      <c r="M15" s="8"/>
      <c r="N15" s="1">
        <v>0</v>
      </c>
      <c r="O15" s="9">
        <v>0</v>
      </c>
    </row>
    <row r="16" spans="1:18" ht="20.100000000000001" customHeight="1" x14ac:dyDescent="0.15">
      <c r="A16" s="6">
        <v>2040699</v>
      </c>
      <c r="B16" s="7" t="s">
        <v>253</v>
      </c>
      <c r="C16" s="8">
        <f t="shared" si="1"/>
        <v>300000</v>
      </c>
      <c r="D16" s="8">
        <f t="shared" si="2"/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8">
        <v>300000</v>
      </c>
      <c r="M16" s="8"/>
      <c r="N16" s="1">
        <v>0</v>
      </c>
      <c r="O16" s="9">
        <v>0</v>
      </c>
    </row>
    <row r="17" spans="1:18" ht="20.100000000000001" customHeight="1" x14ac:dyDescent="0.15">
      <c r="A17" s="6">
        <v>2050299</v>
      </c>
      <c r="B17" s="7" t="s">
        <v>275</v>
      </c>
      <c r="C17" s="8">
        <f t="shared" si="1"/>
        <v>1230000</v>
      </c>
      <c r="D17" s="8">
        <f t="shared" si="2"/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8">
        <v>1230000</v>
      </c>
      <c r="M17" s="8"/>
      <c r="N17" s="1">
        <v>0</v>
      </c>
      <c r="O17" s="9">
        <v>0</v>
      </c>
    </row>
    <row r="18" spans="1:18" ht="20.100000000000001" customHeight="1" x14ac:dyDescent="0.15">
      <c r="A18" s="6">
        <v>2060499</v>
      </c>
      <c r="B18" s="171" t="s">
        <v>459</v>
      </c>
      <c r="C18" s="8">
        <f t="shared" si="1"/>
        <v>150000</v>
      </c>
      <c r="D18" s="8">
        <f t="shared" si="2"/>
        <v>150000</v>
      </c>
      <c r="E18" s="1"/>
      <c r="F18" s="1"/>
      <c r="G18" s="1"/>
      <c r="H18" s="1"/>
      <c r="I18" s="1"/>
      <c r="J18" s="1"/>
      <c r="K18" s="1">
        <v>150000</v>
      </c>
      <c r="L18" s="8"/>
      <c r="M18" s="8"/>
      <c r="N18" s="1"/>
      <c r="O18" s="9"/>
    </row>
    <row r="19" spans="1:18" ht="20.100000000000001" customHeight="1" x14ac:dyDescent="0.15">
      <c r="A19" s="6">
        <v>2070109</v>
      </c>
      <c r="B19" s="7" t="s">
        <v>265</v>
      </c>
      <c r="C19" s="8">
        <f t="shared" si="1"/>
        <v>20000</v>
      </c>
      <c r="D19" s="8">
        <f t="shared" si="2"/>
        <v>20000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20000</v>
      </c>
      <c r="L19" s="8"/>
      <c r="M19" s="8"/>
      <c r="N19" s="1">
        <v>0</v>
      </c>
      <c r="O19" s="9">
        <v>0</v>
      </c>
    </row>
    <row r="20" spans="1:18" ht="20.100000000000001" customHeight="1" x14ac:dyDescent="0.15">
      <c r="A20" s="6">
        <v>2070113</v>
      </c>
      <c r="B20" s="7" t="s">
        <v>256</v>
      </c>
      <c r="C20" s="8">
        <f t="shared" si="1"/>
        <v>100000</v>
      </c>
      <c r="D20" s="8">
        <f t="shared" si="2"/>
        <v>100000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100000</v>
      </c>
      <c r="L20" s="8">
        <v>0</v>
      </c>
      <c r="M20" s="8"/>
      <c r="N20" s="1">
        <v>0</v>
      </c>
      <c r="O20" s="9">
        <v>0</v>
      </c>
    </row>
    <row r="21" spans="1:18" ht="20.100000000000001" customHeight="1" x14ac:dyDescent="0.15">
      <c r="A21" s="6">
        <v>2070199</v>
      </c>
      <c r="B21" s="171" t="s">
        <v>495</v>
      </c>
      <c r="C21" s="8">
        <f t="shared" si="1"/>
        <v>2280000</v>
      </c>
      <c r="D21" s="8">
        <f t="shared" si="2"/>
        <v>0</v>
      </c>
      <c r="E21" s="1"/>
      <c r="F21" s="1"/>
      <c r="G21" s="1"/>
      <c r="H21" s="1"/>
      <c r="I21" s="1"/>
      <c r="J21" s="1"/>
      <c r="K21" s="1">
        <v>0</v>
      </c>
      <c r="L21" s="8">
        <v>2280000</v>
      </c>
      <c r="M21" s="8"/>
      <c r="N21" s="1"/>
      <c r="O21" s="9"/>
    </row>
    <row r="22" spans="1:18" ht="20.100000000000001" customHeight="1" x14ac:dyDescent="0.15">
      <c r="A22" s="6">
        <v>2080299</v>
      </c>
      <c r="B22" s="7" t="s">
        <v>254</v>
      </c>
      <c r="C22" s="8">
        <f t="shared" si="1"/>
        <v>650000</v>
      </c>
      <c r="D22" s="8">
        <f t="shared" si="2"/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8">
        <v>650000</v>
      </c>
      <c r="M22" s="8"/>
      <c r="N22" s="1">
        <v>0</v>
      </c>
      <c r="O22" s="9">
        <v>0</v>
      </c>
    </row>
    <row r="23" spans="1:18" ht="20.100000000000001" customHeight="1" x14ac:dyDescent="0.15">
      <c r="A23" s="6">
        <v>2080599</v>
      </c>
      <c r="B23" s="7" t="s">
        <v>262</v>
      </c>
      <c r="C23" s="8">
        <f t="shared" si="1"/>
        <v>365484</v>
      </c>
      <c r="D23" s="8">
        <f t="shared" si="2"/>
        <v>303564</v>
      </c>
      <c r="E23" s="1">
        <v>282284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21280</v>
      </c>
      <c r="L23" s="8">
        <v>61920</v>
      </c>
      <c r="M23" s="8"/>
      <c r="N23" s="1">
        <v>0</v>
      </c>
      <c r="O23" s="9">
        <v>0</v>
      </c>
      <c r="P23" s="124"/>
      <c r="Q23" s="124"/>
      <c r="R23" s="124"/>
    </row>
    <row r="24" spans="1:18" ht="20.100000000000001" customHeight="1" x14ac:dyDescent="0.15">
      <c r="A24" s="6">
        <v>2081105</v>
      </c>
      <c r="B24" s="171" t="s">
        <v>496</v>
      </c>
      <c r="C24" s="8">
        <f t="shared" si="1"/>
        <v>40000</v>
      </c>
      <c r="D24" s="8">
        <f t="shared" si="2"/>
        <v>40000</v>
      </c>
      <c r="E24" s="1"/>
      <c r="F24" s="1"/>
      <c r="G24" s="1"/>
      <c r="H24" s="1"/>
      <c r="I24" s="1"/>
      <c r="J24" s="1"/>
      <c r="K24" s="1">
        <v>40000</v>
      </c>
      <c r="L24" s="8"/>
      <c r="M24" s="8"/>
      <c r="N24" s="1"/>
      <c r="O24" s="9"/>
      <c r="P24" s="124"/>
      <c r="Q24" s="124"/>
      <c r="R24" s="124"/>
    </row>
    <row r="25" spans="1:18" ht="20.100000000000001" customHeight="1" x14ac:dyDescent="0.15">
      <c r="A25" s="6">
        <v>2082102</v>
      </c>
      <c r="B25" s="171" t="s">
        <v>497</v>
      </c>
      <c r="C25" s="8">
        <f t="shared" si="1"/>
        <v>110000</v>
      </c>
      <c r="D25" s="8">
        <f t="shared" si="2"/>
        <v>110000</v>
      </c>
      <c r="E25" s="1"/>
      <c r="F25" s="1"/>
      <c r="G25" s="1"/>
      <c r="H25" s="1"/>
      <c r="I25" s="1"/>
      <c r="J25" s="1"/>
      <c r="K25" s="1">
        <v>110000</v>
      </c>
      <c r="L25" s="8"/>
      <c r="M25" s="8"/>
      <c r="N25" s="1"/>
      <c r="O25" s="9"/>
      <c r="P25" s="124"/>
      <c r="Q25" s="124"/>
      <c r="R25" s="124"/>
    </row>
    <row r="26" spans="1:18" ht="20.100000000000001" customHeight="1" x14ac:dyDescent="0.15">
      <c r="A26" s="6">
        <v>2082502</v>
      </c>
      <c r="B26" s="171" t="s">
        <v>498</v>
      </c>
      <c r="C26" s="8">
        <f t="shared" si="1"/>
        <v>480000</v>
      </c>
      <c r="D26" s="8">
        <f t="shared" si="2"/>
        <v>480000</v>
      </c>
      <c r="E26" s="1"/>
      <c r="F26" s="1"/>
      <c r="G26" s="1"/>
      <c r="H26" s="1"/>
      <c r="I26" s="1"/>
      <c r="J26" s="1"/>
      <c r="K26" s="1">
        <v>480000</v>
      </c>
      <c r="L26" s="8"/>
      <c r="M26" s="8"/>
      <c r="N26" s="1"/>
      <c r="O26" s="9"/>
      <c r="P26" s="124"/>
      <c r="Q26" s="124"/>
      <c r="R26" s="124"/>
    </row>
    <row r="27" spans="1:18" ht="20.100000000000001" customHeight="1" x14ac:dyDescent="0.15">
      <c r="A27" s="6">
        <v>2082804</v>
      </c>
      <c r="B27" s="171" t="s">
        <v>499</v>
      </c>
      <c r="C27" s="8">
        <f t="shared" si="1"/>
        <v>180000</v>
      </c>
      <c r="D27" s="8">
        <f t="shared" si="2"/>
        <v>180000</v>
      </c>
      <c r="E27" s="1"/>
      <c r="F27" s="1"/>
      <c r="G27" s="1"/>
      <c r="H27" s="1"/>
      <c r="I27" s="1"/>
      <c r="J27" s="1"/>
      <c r="K27" s="1">
        <v>180000</v>
      </c>
      <c r="L27" s="8"/>
      <c r="M27" s="8"/>
      <c r="N27" s="1"/>
      <c r="O27" s="9"/>
      <c r="P27" s="124"/>
      <c r="Q27" s="124"/>
      <c r="R27" s="124"/>
    </row>
    <row r="28" spans="1:18" ht="20.100000000000001" customHeight="1" x14ac:dyDescent="0.15">
      <c r="A28" s="6">
        <v>2100408</v>
      </c>
      <c r="B28" s="171" t="s">
        <v>500</v>
      </c>
      <c r="C28" s="8">
        <f t="shared" si="1"/>
        <v>300000</v>
      </c>
      <c r="D28" s="8">
        <f t="shared" si="2"/>
        <v>300000</v>
      </c>
      <c r="E28" s="1"/>
      <c r="F28" s="1"/>
      <c r="G28" s="1"/>
      <c r="H28" s="1"/>
      <c r="I28" s="1"/>
      <c r="J28" s="1"/>
      <c r="K28" s="1">
        <v>300000</v>
      </c>
      <c r="L28" s="8"/>
      <c r="M28" s="8"/>
      <c r="N28" s="1"/>
      <c r="O28" s="9"/>
      <c r="P28" s="124"/>
      <c r="Q28" s="124"/>
      <c r="R28" s="124"/>
    </row>
    <row r="29" spans="1:18" ht="20.100000000000001" customHeight="1" x14ac:dyDescent="0.15">
      <c r="A29" s="6">
        <v>2100717</v>
      </c>
      <c r="B29" s="7" t="s">
        <v>277</v>
      </c>
      <c r="C29" s="8">
        <f t="shared" si="1"/>
        <v>476000</v>
      </c>
      <c r="D29" s="8">
        <f t="shared" si="2"/>
        <v>25000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25000</v>
      </c>
      <c r="L29" s="8">
        <v>451000</v>
      </c>
      <c r="M29" s="8"/>
      <c r="N29" s="1">
        <v>0</v>
      </c>
      <c r="O29" s="9">
        <v>0</v>
      </c>
      <c r="P29" s="124"/>
      <c r="Q29" s="124"/>
      <c r="R29" s="124"/>
    </row>
    <row r="30" spans="1:18" ht="20.100000000000001" customHeight="1" x14ac:dyDescent="0.15">
      <c r="A30" s="6">
        <v>2110199</v>
      </c>
      <c r="B30" s="7" t="s">
        <v>255</v>
      </c>
      <c r="C30" s="8">
        <f t="shared" si="1"/>
        <v>2340000</v>
      </c>
      <c r="D30" s="8">
        <f t="shared" si="2"/>
        <v>750000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750000</v>
      </c>
      <c r="L30" s="8">
        <v>1590000</v>
      </c>
      <c r="M30" s="8"/>
      <c r="N30" s="1">
        <v>0</v>
      </c>
      <c r="O30" s="9">
        <v>0</v>
      </c>
    </row>
    <row r="31" spans="1:18" ht="20.100000000000001" customHeight="1" x14ac:dyDescent="0.15">
      <c r="A31" s="6">
        <v>2110401</v>
      </c>
      <c r="B31" s="7" t="s">
        <v>276</v>
      </c>
      <c r="C31" s="8">
        <f t="shared" si="1"/>
        <v>1600000</v>
      </c>
      <c r="D31" s="8">
        <f t="shared" si="2"/>
        <v>1000000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1000000</v>
      </c>
      <c r="L31" s="8">
        <v>600000</v>
      </c>
      <c r="M31" s="8"/>
      <c r="N31" s="1">
        <v>0</v>
      </c>
      <c r="O31" s="9">
        <v>0</v>
      </c>
    </row>
    <row r="32" spans="1:18" ht="20.100000000000001" customHeight="1" x14ac:dyDescent="0.15">
      <c r="A32" s="6">
        <v>2120201</v>
      </c>
      <c r="B32" s="171" t="s">
        <v>501</v>
      </c>
      <c r="C32" s="8">
        <f t="shared" si="1"/>
        <v>400000</v>
      </c>
      <c r="D32" s="8">
        <f t="shared" si="2"/>
        <v>400000</v>
      </c>
      <c r="E32" s="1"/>
      <c r="F32" s="1"/>
      <c r="G32" s="1"/>
      <c r="H32" s="1"/>
      <c r="I32" s="1"/>
      <c r="J32" s="1"/>
      <c r="K32" s="1">
        <v>400000</v>
      </c>
      <c r="L32" s="8"/>
      <c r="M32" s="8"/>
      <c r="N32" s="1"/>
      <c r="O32" s="9"/>
    </row>
    <row r="33" spans="1:15" ht="20.100000000000001" customHeight="1" x14ac:dyDescent="0.15">
      <c r="A33" s="6">
        <v>2120501</v>
      </c>
      <c r="B33" s="171" t="s">
        <v>486</v>
      </c>
      <c r="C33" s="8">
        <f t="shared" si="1"/>
        <v>600000</v>
      </c>
      <c r="D33" s="8">
        <f>SUM(E33:K33)</f>
        <v>600000</v>
      </c>
      <c r="E33" s="1"/>
      <c r="F33" s="1"/>
      <c r="G33" s="1"/>
      <c r="H33" s="1"/>
      <c r="I33" s="1"/>
      <c r="J33" s="1"/>
      <c r="K33" s="1">
        <v>600000</v>
      </c>
      <c r="L33" s="8"/>
      <c r="M33" s="8"/>
      <c r="N33" s="1"/>
      <c r="O33" s="9"/>
    </row>
    <row r="34" spans="1:15" ht="20.100000000000001" customHeight="1" x14ac:dyDescent="0.15">
      <c r="A34" s="6">
        <v>2120802</v>
      </c>
      <c r="B34" s="7" t="s">
        <v>258</v>
      </c>
      <c r="C34" s="8">
        <f t="shared" si="1"/>
        <v>500000</v>
      </c>
      <c r="D34" s="8">
        <f t="shared" si="2"/>
        <v>500000</v>
      </c>
      <c r="E34" s="1">
        <v>0</v>
      </c>
      <c r="F34" s="1">
        <v>0</v>
      </c>
      <c r="G34" s="1">
        <v>500000</v>
      </c>
      <c r="H34" s="1">
        <v>0</v>
      </c>
      <c r="I34" s="1">
        <v>0</v>
      </c>
      <c r="J34" s="1">
        <v>0</v>
      </c>
      <c r="K34" s="1">
        <v>0</v>
      </c>
      <c r="L34" s="8">
        <v>0</v>
      </c>
      <c r="M34" s="8"/>
      <c r="N34" s="1">
        <v>0</v>
      </c>
      <c r="O34" s="9">
        <v>0</v>
      </c>
    </row>
    <row r="35" spans="1:15" ht="20.100000000000001" customHeight="1" x14ac:dyDescent="0.15">
      <c r="A35" s="6">
        <v>2121399</v>
      </c>
      <c r="B35" s="7" t="s">
        <v>264</v>
      </c>
      <c r="C35" s="8">
        <f t="shared" si="1"/>
        <v>300000</v>
      </c>
      <c r="D35" s="8">
        <f t="shared" si="2"/>
        <v>300000</v>
      </c>
      <c r="E35" s="1">
        <v>0</v>
      </c>
      <c r="F35" s="1">
        <v>0</v>
      </c>
      <c r="G35" s="1">
        <v>300000</v>
      </c>
      <c r="H35" s="1">
        <v>0</v>
      </c>
      <c r="I35" s="1">
        <v>0</v>
      </c>
      <c r="J35" s="1">
        <v>0</v>
      </c>
      <c r="K35" s="1">
        <v>0</v>
      </c>
      <c r="L35" s="8">
        <v>0</v>
      </c>
      <c r="M35" s="8"/>
      <c r="N35" s="1">
        <v>0</v>
      </c>
      <c r="O35" s="9">
        <v>0</v>
      </c>
    </row>
    <row r="36" spans="1:15" ht="20.100000000000001" customHeight="1" x14ac:dyDescent="0.15">
      <c r="A36" s="6">
        <v>2130124</v>
      </c>
      <c r="B36" s="7" t="s">
        <v>268</v>
      </c>
      <c r="C36" s="8">
        <f t="shared" si="1"/>
        <v>1500000</v>
      </c>
      <c r="D36" s="8">
        <f t="shared" si="2"/>
        <v>1000000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1000000</v>
      </c>
      <c r="L36" s="8">
        <v>500000</v>
      </c>
      <c r="M36" s="8"/>
      <c r="N36" s="1">
        <v>0</v>
      </c>
      <c r="O36" s="9">
        <v>0</v>
      </c>
    </row>
    <row r="37" spans="1:15" ht="20.100000000000001" customHeight="1" x14ac:dyDescent="0.15">
      <c r="A37" s="6">
        <v>2130126</v>
      </c>
      <c r="B37" s="171" t="s">
        <v>460</v>
      </c>
      <c r="C37" s="8">
        <f t="shared" si="1"/>
        <v>710000</v>
      </c>
      <c r="D37" s="8">
        <f t="shared" si="2"/>
        <v>600000</v>
      </c>
      <c r="E37" s="1"/>
      <c r="F37" s="1"/>
      <c r="G37" s="1"/>
      <c r="H37" s="1"/>
      <c r="I37" s="1"/>
      <c r="J37" s="1"/>
      <c r="K37" s="1">
        <v>600000</v>
      </c>
      <c r="L37" s="8">
        <v>110000</v>
      </c>
      <c r="M37" s="8"/>
      <c r="N37" s="1"/>
      <c r="O37" s="9"/>
    </row>
    <row r="38" spans="1:15" ht="20.100000000000001" customHeight="1" x14ac:dyDescent="0.15">
      <c r="A38" s="6">
        <v>2130142</v>
      </c>
      <c r="B38" s="7" t="s">
        <v>259</v>
      </c>
      <c r="C38" s="8">
        <f t="shared" si="1"/>
        <v>2000000</v>
      </c>
      <c r="D38" s="8">
        <f t="shared" si="2"/>
        <v>900000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900000</v>
      </c>
      <c r="L38" s="8">
        <v>1100000</v>
      </c>
      <c r="M38" s="8"/>
      <c r="N38" s="1">
        <v>0</v>
      </c>
      <c r="O38" s="9">
        <v>0</v>
      </c>
    </row>
    <row r="39" spans="1:15" ht="20.100000000000001" customHeight="1" x14ac:dyDescent="0.15">
      <c r="A39" s="6">
        <v>2130199</v>
      </c>
      <c r="B39" s="7" t="s">
        <v>269</v>
      </c>
      <c r="C39" s="8">
        <f t="shared" si="1"/>
        <v>2250000</v>
      </c>
      <c r="D39" s="8">
        <f t="shared" si="2"/>
        <v>1400000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1400000</v>
      </c>
      <c r="L39" s="8">
        <v>850000</v>
      </c>
      <c r="M39" s="8"/>
      <c r="N39" s="1">
        <v>0</v>
      </c>
      <c r="O39" s="9">
        <v>0</v>
      </c>
    </row>
    <row r="40" spans="1:15" ht="20.100000000000001" customHeight="1" x14ac:dyDescent="0.15">
      <c r="A40" s="6">
        <v>2130306</v>
      </c>
      <c r="B40" s="7" t="s">
        <v>273</v>
      </c>
      <c r="C40" s="8">
        <f t="shared" si="1"/>
        <v>1000000</v>
      </c>
      <c r="D40" s="8">
        <f t="shared" si="2"/>
        <v>1000000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1000000</v>
      </c>
      <c r="L40" s="8"/>
      <c r="M40" s="8"/>
      <c r="N40" s="1">
        <v>0</v>
      </c>
      <c r="O40" s="9">
        <v>0</v>
      </c>
    </row>
    <row r="41" spans="1:15" ht="20.100000000000001" customHeight="1" x14ac:dyDescent="0.15">
      <c r="A41" s="6">
        <v>2130599</v>
      </c>
      <c r="B41" s="7" t="s">
        <v>270</v>
      </c>
      <c r="C41" s="8">
        <f t="shared" si="1"/>
        <v>430000</v>
      </c>
      <c r="D41" s="8">
        <f t="shared" si="2"/>
        <v>350000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350000</v>
      </c>
      <c r="L41" s="8">
        <v>80000</v>
      </c>
      <c r="M41" s="8"/>
      <c r="N41" s="1">
        <v>0</v>
      </c>
      <c r="O41" s="9">
        <v>0</v>
      </c>
    </row>
    <row r="42" spans="1:15" ht="20.100000000000001" customHeight="1" x14ac:dyDescent="0.15">
      <c r="A42" s="6">
        <v>2130705</v>
      </c>
      <c r="B42" s="7" t="s">
        <v>272</v>
      </c>
      <c r="C42" s="8">
        <f t="shared" si="1"/>
        <v>3940000</v>
      </c>
      <c r="D42" s="8">
        <f t="shared" si="2"/>
        <v>2440000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2440000</v>
      </c>
      <c r="L42" s="8">
        <v>1500000</v>
      </c>
      <c r="M42" s="8"/>
      <c r="N42" s="1">
        <v>0</v>
      </c>
      <c r="O42" s="9">
        <v>0</v>
      </c>
    </row>
    <row r="43" spans="1:15" ht="20.100000000000001" customHeight="1" x14ac:dyDescent="0.15">
      <c r="A43" s="6">
        <v>2150599</v>
      </c>
      <c r="B43" s="171" t="s">
        <v>461</v>
      </c>
      <c r="C43" s="8">
        <f t="shared" si="1"/>
        <v>200000</v>
      </c>
      <c r="D43" s="8">
        <f t="shared" si="2"/>
        <v>200000</v>
      </c>
      <c r="E43" s="1"/>
      <c r="F43" s="1"/>
      <c r="G43" s="1"/>
      <c r="H43" s="1"/>
      <c r="I43" s="1"/>
      <c r="J43" s="1"/>
      <c r="K43" s="1">
        <v>200000</v>
      </c>
      <c r="L43" s="8"/>
      <c r="M43" s="8"/>
      <c r="N43" s="1"/>
      <c r="O43" s="9"/>
    </row>
    <row r="44" spans="1:15" ht="20.100000000000001" customHeight="1" x14ac:dyDescent="0.15">
      <c r="A44" s="6">
        <v>2160299</v>
      </c>
      <c r="B44" s="7" t="s">
        <v>274</v>
      </c>
      <c r="C44" s="8">
        <f t="shared" si="1"/>
        <v>250000</v>
      </c>
      <c r="D44" s="8">
        <f t="shared" si="2"/>
        <v>250000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250000</v>
      </c>
      <c r="L44" s="8">
        <v>0</v>
      </c>
      <c r="M44" s="8"/>
      <c r="N44" s="1">
        <v>0</v>
      </c>
      <c r="O44" s="9">
        <v>0</v>
      </c>
    </row>
    <row r="45" spans="1:15" ht="20.100000000000001" customHeight="1" x14ac:dyDescent="0.15">
      <c r="A45" s="6">
        <v>2240699</v>
      </c>
      <c r="B45" s="7" t="s">
        <v>252</v>
      </c>
      <c r="C45" s="8">
        <f t="shared" si="1"/>
        <v>300000</v>
      </c>
      <c r="D45" s="8">
        <f t="shared" si="2"/>
        <v>300000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300000</v>
      </c>
      <c r="L45" s="8">
        <v>0</v>
      </c>
      <c r="M45" s="8"/>
      <c r="N45" s="1">
        <v>0</v>
      </c>
      <c r="O45" s="9">
        <v>0</v>
      </c>
    </row>
    <row r="46" spans="1:15" ht="20.100000000000001" customHeight="1" x14ac:dyDescent="0.15">
      <c r="A46" s="6">
        <v>2296002</v>
      </c>
      <c r="B46" s="7" t="s">
        <v>267</v>
      </c>
      <c r="C46" s="8">
        <f>SUM(D46,L46,M46,N46,O46)</f>
        <v>300000</v>
      </c>
      <c r="D46" s="8">
        <f>SUM(E46:K46)</f>
        <v>300000</v>
      </c>
      <c r="E46" s="1">
        <v>0</v>
      </c>
      <c r="F46" s="1">
        <v>0</v>
      </c>
      <c r="G46" s="1">
        <v>300000</v>
      </c>
      <c r="H46" s="1">
        <v>0</v>
      </c>
      <c r="I46" s="1">
        <v>0</v>
      </c>
      <c r="J46" s="1">
        <v>0</v>
      </c>
      <c r="K46" s="1">
        <v>0</v>
      </c>
      <c r="L46" s="8">
        <v>0</v>
      </c>
      <c r="M46" s="8"/>
      <c r="N46" s="1">
        <v>0</v>
      </c>
      <c r="O46" s="9">
        <v>0</v>
      </c>
    </row>
  </sheetData>
  <sheetProtection formatCells="0" formatColumns="0" formatRows="0"/>
  <autoFilter ref="A1:A46"/>
  <mergeCells count="10">
    <mergeCell ref="L4:L5"/>
    <mergeCell ref="M4:M5"/>
    <mergeCell ref="N4:N5"/>
    <mergeCell ref="O4:O5"/>
    <mergeCell ref="N1:O1"/>
    <mergeCell ref="A2:O2"/>
    <mergeCell ref="D4:K4"/>
    <mergeCell ref="A4:A5"/>
    <mergeCell ref="B4:B5"/>
    <mergeCell ref="C4:C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92"/>
  <sheetViews>
    <sheetView showGridLines="0" showZeros="0" workbookViewId="0">
      <selection activeCell="E4" sqref="E4:E5"/>
    </sheetView>
  </sheetViews>
  <sheetFormatPr defaultRowHeight="11.25" x14ac:dyDescent="0.1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 x14ac:dyDescent="0.15">
      <c r="A1" s="65"/>
      <c r="B1" s="59"/>
      <c r="C1" s="59"/>
      <c r="D1" s="59"/>
      <c r="E1" s="59"/>
      <c r="F1" s="59"/>
      <c r="G1" s="59"/>
      <c r="H1" s="59"/>
      <c r="I1" s="59"/>
      <c r="J1" s="60" t="s">
        <v>54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spans="1:44" ht="20.100000000000001" customHeight="1" x14ac:dyDescent="0.15">
      <c r="A2" s="229" t="s">
        <v>555</v>
      </c>
      <c r="B2" s="229"/>
      <c r="C2" s="229"/>
      <c r="D2" s="229"/>
      <c r="E2" s="229"/>
      <c r="F2" s="229"/>
      <c r="G2" s="229"/>
      <c r="H2" s="229"/>
      <c r="I2" s="229"/>
      <c r="J2" s="22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spans="1:44" ht="20.100000000000001" customHeight="1" x14ac:dyDescent="0.15">
      <c r="A3" s="212" t="s">
        <v>406</v>
      </c>
      <c r="B3" s="213"/>
      <c r="C3" s="213"/>
      <c r="D3" s="214"/>
      <c r="E3" s="62"/>
      <c r="F3" s="62"/>
      <c r="G3" s="62"/>
      <c r="H3" s="62"/>
      <c r="I3" s="62"/>
      <c r="J3" s="60" t="s">
        <v>55</v>
      </c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</row>
    <row r="4" spans="1:44" ht="21.95" customHeight="1" x14ac:dyDescent="0.15">
      <c r="A4" s="230" t="s">
        <v>40</v>
      </c>
      <c r="B4" s="230"/>
      <c r="C4" s="230"/>
      <c r="D4" s="228" t="s">
        <v>56</v>
      </c>
      <c r="E4" s="228" t="s">
        <v>57</v>
      </c>
      <c r="F4" s="228" t="s">
        <v>58</v>
      </c>
      <c r="G4" s="228" t="s">
        <v>59</v>
      </c>
      <c r="H4" s="228" t="s">
        <v>60</v>
      </c>
      <c r="I4" s="228" t="s">
        <v>61</v>
      </c>
      <c r="J4" s="228" t="s">
        <v>62</v>
      </c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</row>
    <row r="5" spans="1:44" ht="21.95" customHeight="1" x14ac:dyDescent="0.15">
      <c r="A5" s="66" t="s">
        <v>63</v>
      </c>
      <c r="B5" s="66" t="s">
        <v>64</v>
      </c>
      <c r="C5" s="66" t="s">
        <v>65</v>
      </c>
      <c r="D5" s="228"/>
      <c r="E5" s="228"/>
      <c r="F5" s="228"/>
      <c r="G5" s="228"/>
      <c r="H5" s="228"/>
      <c r="I5" s="228"/>
      <c r="J5" s="228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</row>
    <row r="6" spans="1:44" ht="21.95" customHeight="1" x14ac:dyDescent="0.15">
      <c r="A6" s="66" t="s">
        <v>66</v>
      </c>
      <c r="B6" s="66" t="s">
        <v>66</v>
      </c>
      <c r="C6" s="66" t="s">
        <v>66</v>
      </c>
      <c r="D6" s="66" t="s">
        <v>66</v>
      </c>
      <c r="E6" s="67">
        <v>1</v>
      </c>
      <c r="F6" s="67">
        <v>2</v>
      </c>
      <c r="G6" s="67">
        <v>3</v>
      </c>
      <c r="H6" s="67">
        <v>4</v>
      </c>
      <c r="I6" s="67">
        <v>5</v>
      </c>
      <c r="J6" s="67">
        <v>6</v>
      </c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</row>
    <row r="7" spans="1:44" s="64" customFormat="1" ht="21.95" customHeight="1" x14ac:dyDescent="0.15">
      <c r="A7" s="10"/>
      <c r="B7" s="10"/>
      <c r="C7" s="10"/>
      <c r="D7" s="11" t="s">
        <v>69</v>
      </c>
      <c r="E7" s="12">
        <f t="shared" ref="E7:J7" si="0">SUM(E8,E22,E27,E30,E32,E37,E50,E55,E60,E69,E81,E84,E87,E90)</f>
        <v>54834291</v>
      </c>
      <c r="F7" s="12">
        <f t="shared" si="0"/>
        <v>24682291</v>
      </c>
      <c r="G7" s="12">
        <f t="shared" si="0"/>
        <v>16862000</v>
      </c>
      <c r="H7" s="12">
        <f t="shared" si="0"/>
        <v>0</v>
      </c>
      <c r="I7" s="12">
        <f t="shared" si="0"/>
        <v>13290000</v>
      </c>
      <c r="J7" s="12">
        <f t="shared" si="0"/>
        <v>0</v>
      </c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</row>
    <row r="8" spans="1:44" s="155" customFormat="1" ht="21.95" customHeight="1" x14ac:dyDescent="0.15">
      <c r="A8" s="184" t="s">
        <v>280</v>
      </c>
      <c r="B8" s="184"/>
      <c r="C8" s="184"/>
      <c r="D8" s="153" t="s">
        <v>281</v>
      </c>
      <c r="E8" s="154">
        <f t="shared" ref="E8:E88" si="1">SUM(F8:J8)</f>
        <v>27482807</v>
      </c>
      <c r="F8" s="154">
        <f>SUM(F9,F13,F15,F17,F20)</f>
        <v>22556807</v>
      </c>
      <c r="G8" s="154">
        <f t="shared" ref="G8:J8" si="2">SUM(G9,G13,G15,G17,G20)</f>
        <v>4326000</v>
      </c>
      <c r="H8" s="154">
        <f t="shared" si="2"/>
        <v>0</v>
      </c>
      <c r="I8" s="154">
        <f t="shared" si="2"/>
        <v>600000</v>
      </c>
      <c r="J8" s="154">
        <f t="shared" si="2"/>
        <v>0</v>
      </c>
      <c r="K8" s="156"/>
      <c r="L8" s="156"/>
      <c r="M8" s="156"/>
      <c r="N8" s="156"/>
      <c r="O8" s="156"/>
      <c r="P8" s="156"/>
      <c r="Q8" s="156"/>
      <c r="R8" s="156"/>
      <c r="S8" s="156"/>
      <c r="T8" s="156"/>
      <c r="U8" s="156"/>
      <c r="V8" s="156"/>
      <c r="W8" s="156"/>
      <c r="X8" s="156"/>
      <c r="Y8" s="156"/>
      <c r="Z8" s="156"/>
      <c r="AA8" s="156"/>
      <c r="AB8" s="156"/>
      <c r="AC8" s="156"/>
      <c r="AD8" s="156"/>
      <c r="AE8" s="156"/>
      <c r="AF8" s="156"/>
      <c r="AG8" s="156"/>
      <c r="AH8" s="156"/>
      <c r="AI8" s="156"/>
      <c r="AJ8" s="156"/>
      <c r="AK8" s="156"/>
      <c r="AL8" s="156"/>
      <c r="AM8" s="156"/>
      <c r="AN8" s="156"/>
      <c r="AO8" s="156"/>
      <c r="AP8" s="156"/>
      <c r="AQ8" s="156"/>
      <c r="AR8" s="156"/>
    </row>
    <row r="9" spans="1:44" ht="21.95" customHeight="1" x14ac:dyDescent="0.15">
      <c r="A9" s="182" t="s">
        <v>282</v>
      </c>
      <c r="B9" s="182" t="s">
        <v>283</v>
      </c>
      <c r="C9" s="182"/>
      <c r="D9" s="11" t="s">
        <v>284</v>
      </c>
      <c r="E9" s="12">
        <f t="shared" si="1"/>
        <v>25952807</v>
      </c>
      <c r="F9" s="12">
        <f>SUM(F10:F12)</f>
        <v>21856807</v>
      </c>
      <c r="G9" s="12">
        <f t="shared" ref="G9:J9" si="3">SUM(G10:G12)</f>
        <v>4096000</v>
      </c>
      <c r="H9" s="12">
        <f t="shared" si="3"/>
        <v>0</v>
      </c>
      <c r="I9" s="12">
        <f t="shared" si="3"/>
        <v>0</v>
      </c>
      <c r="J9" s="12">
        <f t="shared" si="3"/>
        <v>0</v>
      </c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</row>
    <row r="10" spans="1:44" ht="21.95" customHeight="1" x14ac:dyDescent="0.15">
      <c r="A10" s="182" t="s">
        <v>285</v>
      </c>
      <c r="B10" s="182" t="s">
        <v>286</v>
      </c>
      <c r="C10" s="182" t="s">
        <v>287</v>
      </c>
      <c r="D10" s="11" t="s">
        <v>288</v>
      </c>
      <c r="E10" s="12">
        <f t="shared" si="1"/>
        <v>21856807</v>
      </c>
      <c r="F10" s="12">
        <v>21856807</v>
      </c>
      <c r="G10" s="12">
        <v>0</v>
      </c>
      <c r="H10" s="12">
        <v>0</v>
      </c>
      <c r="I10" s="12">
        <v>0</v>
      </c>
      <c r="J10" s="12">
        <v>0</v>
      </c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</row>
    <row r="11" spans="1:44" ht="21.95" customHeight="1" x14ac:dyDescent="0.15">
      <c r="A11" s="182" t="s">
        <v>285</v>
      </c>
      <c r="B11" s="182" t="s">
        <v>286</v>
      </c>
      <c r="C11" s="182" t="s">
        <v>289</v>
      </c>
      <c r="D11" s="11" t="s">
        <v>290</v>
      </c>
      <c r="E11" s="12">
        <f t="shared" si="1"/>
        <v>556000</v>
      </c>
      <c r="F11" s="12"/>
      <c r="G11" s="12">
        <v>556000</v>
      </c>
      <c r="H11" s="12">
        <v>0</v>
      </c>
      <c r="I11" s="12">
        <v>0</v>
      </c>
      <c r="J11" s="12">
        <v>0</v>
      </c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</row>
    <row r="12" spans="1:44" ht="21.95" customHeight="1" x14ac:dyDescent="0.15">
      <c r="A12" s="182" t="s">
        <v>285</v>
      </c>
      <c r="B12" s="182" t="s">
        <v>286</v>
      </c>
      <c r="C12" s="182" t="s">
        <v>291</v>
      </c>
      <c r="D12" s="11" t="s">
        <v>292</v>
      </c>
      <c r="E12" s="12">
        <f t="shared" si="1"/>
        <v>3540000</v>
      </c>
      <c r="F12" s="12"/>
      <c r="G12" s="12">
        <v>3540000</v>
      </c>
      <c r="H12" s="12">
        <v>0</v>
      </c>
      <c r="I12" s="12">
        <v>0</v>
      </c>
      <c r="J12" s="12">
        <v>0</v>
      </c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</row>
    <row r="13" spans="1:44" ht="21.95" customHeight="1" x14ac:dyDescent="0.15">
      <c r="A13" s="182" t="s">
        <v>282</v>
      </c>
      <c r="B13" s="182" t="s">
        <v>293</v>
      </c>
      <c r="C13" s="182"/>
      <c r="D13" s="11" t="s">
        <v>294</v>
      </c>
      <c r="E13" s="157">
        <f t="shared" si="1"/>
        <v>150000</v>
      </c>
      <c r="F13" s="157">
        <f>SUM(F14)</f>
        <v>50000</v>
      </c>
      <c r="G13" s="157">
        <f>SUM(G14)</f>
        <v>100000</v>
      </c>
      <c r="H13" s="157">
        <f t="shared" ref="H13:J13" si="4">SUM(H14)</f>
        <v>0</v>
      </c>
      <c r="I13" s="157">
        <f t="shared" si="4"/>
        <v>0</v>
      </c>
      <c r="J13" s="157">
        <f t="shared" si="4"/>
        <v>0</v>
      </c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</row>
    <row r="14" spans="1:44" ht="21.95" customHeight="1" x14ac:dyDescent="0.15">
      <c r="A14" s="182" t="s">
        <v>285</v>
      </c>
      <c r="B14" s="182" t="s">
        <v>295</v>
      </c>
      <c r="C14" s="182" t="s">
        <v>291</v>
      </c>
      <c r="D14" s="11" t="s">
        <v>296</v>
      </c>
      <c r="E14" s="157">
        <f t="shared" si="1"/>
        <v>150000</v>
      </c>
      <c r="F14" s="157">
        <v>50000</v>
      </c>
      <c r="G14" s="157">
        <v>100000</v>
      </c>
      <c r="H14" s="157">
        <v>0</v>
      </c>
      <c r="I14" s="157">
        <v>0</v>
      </c>
      <c r="J14" s="157">
        <v>0</v>
      </c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62"/>
    </row>
    <row r="15" spans="1:44" s="143" customFormat="1" ht="21.95" customHeight="1" x14ac:dyDescent="0.15">
      <c r="A15" s="183" t="s">
        <v>462</v>
      </c>
      <c r="B15" s="183" t="s">
        <v>463</v>
      </c>
      <c r="C15" s="182"/>
      <c r="D15" s="152" t="s">
        <v>464</v>
      </c>
      <c r="E15" s="157">
        <f t="shared" si="1"/>
        <v>150000</v>
      </c>
      <c r="F15" s="157">
        <f>SUM(F16)</f>
        <v>100000</v>
      </c>
      <c r="G15" s="157">
        <f t="shared" ref="G15:J15" si="5">SUM(G16)</f>
        <v>50000</v>
      </c>
      <c r="H15" s="157">
        <f t="shared" si="5"/>
        <v>0</v>
      </c>
      <c r="I15" s="157">
        <f t="shared" si="5"/>
        <v>0</v>
      </c>
      <c r="J15" s="157">
        <f t="shared" si="5"/>
        <v>0</v>
      </c>
    </row>
    <row r="16" spans="1:44" s="143" customFormat="1" ht="21.95" customHeight="1" x14ac:dyDescent="0.15">
      <c r="A16" s="183" t="s">
        <v>462</v>
      </c>
      <c r="B16" s="183" t="s">
        <v>463</v>
      </c>
      <c r="C16" s="183" t="s">
        <v>502</v>
      </c>
      <c r="D16" s="152" t="s">
        <v>503</v>
      </c>
      <c r="E16" s="157">
        <f t="shared" si="1"/>
        <v>150000</v>
      </c>
      <c r="F16" s="160">
        <v>100000</v>
      </c>
      <c r="G16" s="161">
        <v>50000</v>
      </c>
      <c r="H16" s="161"/>
      <c r="I16" s="161"/>
      <c r="J16" s="157"/>
    </row>
    <row r="17" spans="1:10" ht="21.95" customHeight="1" x14ac:dyDescent="0.15">
      <c r="A17" s="182" t="s">
        <v>282</v>
      </c>
      <c r="B17" s="182" t="s">
        <v>297</v>
      </c>
      <c r="C17" s="182"/>
      <c r="D17" s="11" t="s">
        <v>298</v>
      </c>
      <c r="E17" s="157">
        <f>SUM(E18:E19)</f>
        <v>1000000</v>
      </c>
      <c r="F17" s="157">
        <f>SUM(F18:F19)</f>
        <v>500000</v>
      </c>
      <c r="G17" s="157">
        <f t="shared" ref="G17:J17" si="6">SUM(G18:G19)</f>
        <v>0</v>
      </c>
      <c r="H17" s="157">
        <f t="shared" si="6"/>
        <v>0</v>
      </c>
      <c r="I17" s="157">
        <f t="shared" si="6"/>
        <v>500000</v>
      </c>
      <c r="J17" s="157">
        <f t="shared" si="6"/>
        <v>0</v>
      </c>
    </row>
    <row r="18" spans="1:10" s="125" customFormat="1" ht="21.95" customHeight="1" x14ac:dyDescent="0.15">
      <c r="A18" s="183" t="s">
        <v>504</v>
      </c>
      <c r="B18" s="183" t="s">
        <v>505</v>
      </c>
      <c r="C18" s="183" t="s">
        <v>506</v>
      </c>
      <c r="D18" s="152" t="s">
        <v>507</v>
      </c>
      <c r="E18" s="157">
        <f>SUM(F18:J18)</f>
        <v>90000</v>
      </c>
      <c r="F18" s="157">
        <v>90000</v>
      </c>
      <c r="G18" s="157"/>
      <c r="H18" s="157"/>
      <c r="I18" s="157"/>
      <c r="J18" s="157"/>
    </row>
    <row r="19" spans="1:10" ht="21.95" customHeight="1" x14ac:dyDescent="0.15">
      <c r="A19" s="182" t="s">
        <v>285</v>
      </c>
      <c r="B19" s="182" t="s">
        <v>299</v>
      </c>
      <c r="C19" s="182" t="s">
        <v>291</v>
      </c>
      <c r="D19" s="11" t="s">
        <v>300</v>
      </c>
      <c r="E19" s="157">
        <f t="shared" si="1"/>
        <v>910000</v>
      </c>
      <c r="F19" s="157">
        <v>410000</v>
      </c>
      <c r="G19" s="157"/>
      <c r="H19" s="157"/>
      <c r="I19" s="157">
        <v>500000</v>
      </c>
      <c r="J19" s="157">
        <v>0</v>
      </c>
    </row>
    <row r="20" spans="1:10" ht="21.95" customHeight="1" x14ac:dyDescent="0.15">
      <c r="A20" s="182" t="s">
        <v>282</v>
      </c>
      <c r="B20" s="182" t="s">
        <v>301</v>
      </c>
      <c r="C20" s="182"/>
      <c r="D20" s="11" t="s">
        <v>302</v>
      </c>
      <c r="E20" s="157">
        <f t="shared" si="1"/>
        <v>230000</v>
      </c>
      <c r="F20" s="157">
        <f>SUM(F21)</f>
        <v>50000</v>
      </c>
      <c r="G20" s="157">
        <f t="shared" ref="G20:J20" si="7">SUM(G21)</f>
        <v>80000</v>
      </c>
      <c r="H20" s="157">
        <f t="shared" si="7"/>
        <v>0</v>
      </c>
      <c r="I20" s="157">
        <f t="shared" si="7"/>
        <v>100000</v>
      </c>
      <c r="J20" s="157">
        <f t="shared" si="7"/>
        <v>0</v>
      </c>
    </row>
    <row r="21" spans="1:10" s="143" customFormat="1" ht="21.95" customHeight="1" x14ac:dyDescent="0.15">
      <c r="A21" s="182" t="s">
        <v>285</v>
      </c>
      <c r="B21" s="182" t="s">
        <v>303</v>
      </c>
      <c r="C21" s="182" t="s">
        <v>291</v>
      </c>
      <c r="D21" s="11" t="s">
        <v>304</v>
      </c>
      <c r="E21" s="157">
        <f t="shared" si="1"/>
        <v>230000</v>
      </c>
      <c r="F21" s="160">
        <v>50000</v>
      </c>
      <c r="G21" s="161">
        <v>80000</v>
      </c>
      <c r="H21" s="161">
        <v>0</v>
      </c>
      <c r="I21" s="161">
        <v>100000</v>
      </c>
      <c r="J21" s="157">
        <v>0</v>
      </c>
    </row>
    <row r="22" spans="1:10" s="155" customFormat="1" ht="21.95" customHeight="1" x14ac:dyDescent="0.15">
      <c r="A22" s="184" t="s">
        <v>305</v>
      </c>
      <c r="B22" s="184"/>
      <c r="C22" s="184"/>
      <c r="D22" s="153" t="s">
        <v>306</v>
      </c>
      <c r="E22" s="154">
        <f t="shared" si="1"/>
        <v>2350000</v>
      </c>
      <c r="F22" s="154">
        <f>SUM(F23,F25)</f>
        <v>0</v>
      </c>
      <c r="G22" s="154">
        <f t="shared" ref="G22:J22" si="8">SUM(G23,G25)</f>
        <v>300000</v>
      </c>
      <c r="H22" s="154">
        <f t="shared" si="8"/>
        <v>0</v>
      </c>
      <c r="I22" s="154">
        <f t="shared" si="8"/>
        <v>2050000</v>
      </c>
      <c r="J22" s="154">
        <f t="shared" si="8"/>
        <v>0</v>
      </c>
    </row>
    <row r="23" spans="1:10" ht="21.95" customHeight="1" x14ac:dyDescent="0.15">
      <c r="A23" s="182" t="s">
        <v>307</v>
      </c>
      <c r="B23" s="182" t="s">
        <v>289</v>
      </c>
      <c r="C23" s="182"/>
      <c r="D23" s="11" t="s">
        <v>308</v>
      </c>
      <c r="E23" s="157">
        <f t="shared" si="1"/>
        <v>2050000</v>
      </c>
      <c r="F23" s="157">
        <f>SUM(F24)</f>
        <v>0</v>
      </c>
      <c r="G23" s="157">
        <f t="shared" ref="G23:J23" si="9">SUM(G24)</f>
        <v>0</v>
      </c>
      <c r="H23" s="157">
        <f t="shared" si="9"/>
        <v>0</v>
      </c>
      <c r="I23" s="157">
        <f t="shared" si="9"/>
        <v>2050000</v>
      </c>
      <c r="J23" s="157">
        <f t="shared" si="9"/>
        <v>0</v>
      </c>
    </row>
    <row r="24" spans="1:10" ht="21.95" customHeight="1" x14ac:dyDescent="0.15">
      <c r="A24" s="182" t="s">
        <v>309</v>
      </c>
      <c r="B24" s="182" t="s">
        <v>310</v>
      </c>
      <c r="C24" s="182" t="s">
        <v>311</v>
      </c>
      <c r="D24" s="11" t="s">
        <v>312</v>
      </c>
      <c r="E24" s="157">
        <f t="shared" si="1"/>
        <v>2050000</v>
      </c>
      <c r="F24" s="160">
        <v>0</v>
      </c>
      <c r="G24" s="161"/>
      <c r="H24" s="161">
        <v>0</v>
      </c>
      <c r="I24" s="161">
        <v>2050000</v>
      </c>
      <c r="J24" s="157">
        <v>0</v>
      </c>
    </row>
    <row r="25" spans="1:10" ht="21.95" customHeight="1" x14ac:dyDescent="0.15">
      <c r="A25" s="182" t="s">
        <v>307</v>
      </c>
      <c r="B25" s="182" t="s">
        <v>313</v>
      </c>
      <c r="C25" s="182"/>
      <c r="D25" s="11" t="s">
        <v>314</v>
      </c>
      <c r="E25" s="157">
        <f t="shared" si="1"/>
        <v>300000</v>
      </c>
      <c r="F25" s="157">
        <f>SUM(F26)</f>
        <v>0</v>
      </c>
      <c r="G25" s="157">
        <f t="shared" ref="G25:J25" si="10">SUM(G26)</f>
        <v>300000</v>
      </c>
      <c r="H25" s="157">
        <f t="shared" si="10"/>
        <v>0</v>
      </c>
      <c r="I25" s="157">
        <f t="shared" si="10"/>
        <v>0</v>
      </c>
      <c r="J25" s="157">
        <f t="shared" si="10"/>
        <v>0</v>
      </c>
    </row>
    <row r="26" spans="1:10" ht="21.95" customHeight="1" x14ac:dyDescent="0.15">
      <c r="A26" s="182" t="s">
        <v>309</v>
      </c>
      <c r="B26" s="182" t="s">
        <v>315</v>
      </c>
      <c r="C26" s="182" t="s">
        <v>291</v>
      </c>
      <c r="D26" s="11" t="s">
        <v>316</v>
      </c>
      <c r="E26" s="157">
        <f t="shared" si="1"/>
        <v>300000</v>
      </c>
      <c r="F26" s="157">
        <v>0</v>
      </c>
      <c r="G26" s="157">
        <v>300000</v>
      </c>
      <c r="H26" s="157">
        <v>0</v>
      </c>
      <c r="I26" s="157">
        <v>0</v>
      </c>
      <c r="J26" s="157">
        <v>0</v>
      </c>
    </row>
    <row r="27" spans="1:10" s="155" customFormat="1" ht="21.95" customHeight="1" x14ac:dyDescent="0.15">
      <c r="A27" s="184" t="s">
        <v>317</v>
      </c>
      <c r="B27" s="184"/>
      <c r="C27" s="184"/>
      <c r="D27" s="153" t="s">
        <v>318</v>
      </c>
      <c r="E27" s="154">
        <f t="shared" si="1"/>
        <v>1230000</v>
      </c>
      <c r="F27" s="154">
        <f>SUM(F28)</f>
        <v>0</v>
      </c>
      <c r="G27" s="154">
        <f t="shared" ref="G27:J27" si="11">SUM(G28)</f>
        <v>0</v>
      </c>
      <c r="H27" s="154">
        <f t="shared" si="11"/>
        <v>0</v>
      </c>
      <c r="I27" s="154">
        <f t="shared" si="11"/>
        <v>1230000</v>
      </c>
      <c r="J27" s="154">
        <f t="shared" si="11"/>
        <v>0</v>
      </c>
    </row>
    <row r="28" spans="1:10" ht="21.95" customHeight="1" x14ac:dyDescent="0.15">
      <c r="A28" s="182" t="s">
        <v>319</v>
      </c>
      <c r="B28" s="182" t="s">
        <v>289</v>
      </c>
      <c r="C28" s="182"/>
      <c r="D28" s="11" t="s">
        <v>320</v>
      </c>
      <c r="E28" s="157">
        <f t="shared" si="1"/>
        <v>1230000</v>
      </c>
      <c r="F28" s="157">
        <f>SUM(F29)</f>
        <v>0</v>
      </c>
      <c r="G28" s="157">
        <f t="shared" ref="G28:J28" si="12">SUM(G29)</f>
        <v>0</v>
      </c>
      <c r="H28" s="157">
        <f t="shared" si="12"/>
        <v>0</v>
      </c>
      <c r="I28" s="157">
        <f t="shared" si="12"/>
        <v>1230000</v>
      </c>
      <c r="J28" s="157">
        <f t="shared" si="12"/>
        <v>0</v>
      </c>
    </row>
    <row r="29" spans="1:10" ht="21.95" customHeight="1" x14ac:dyDescent="0.15">
      <c r="A29" s="182" t="s">
        <v>321</v>
      </c>
      <c r="B29" s="182" t="s">
        <v>310</v>
      </c>
      <c r="C29" s="182" t="s">
        <v>291</v>
      </c>
      <c r="D29" s="11" t="s">
        <v>322</v>
      </c>
      <c r="E29" s="157">
        <f t="shared" si="1"/>
        <v>1230000</v>
      </c>
      <c r="F29" s="157">
        <v>0</v>
      </c>
      <c r="G29" s="157"/>
      <c r="H29" s="157">
        <v>0</v>
      </c>
      <c r="I29" s="157">
        <v>1230000</v>
      </c>
      <c r="J29" s="157">
        <v>0</v>
      </c>
    </row>
    <row r="30" spans="1:10" s="125" customFormat="1" ht="21.95" customHeight="1" x14ac:dyDescent="0.15">
      <c r="A30" s="183" t="s">
        <v>465</v>
      </c>
      <c r="B30" s="183" t="s">
        <v>466</v>
      </c>
      <c r="C30" s="182"/>
      <c r="D30" s="152" t="s">
        <v>468</v>
      </c>
      <c r="E30" s="157">
        <f t="shared" si="1"/>
        <v>150000</v>
      </c>
      <c r="F30" s="157">
        <f>SUM(F31)</f>
        <v>0</v>
      </c>
      <c r="G30" s="157">
        <f t="shared" ref="G30:J30" si="13">SUM(G31)</f>
        <v>0</v>
      </c>
      <c r="H30" s="157">
        <f t="shared" si="13"/>
        <v>0</v>
      </c>
      <c r="I30" s="157">
        <f t="shared" si="13"/>
        <v>150000</v>
      </c>
      <c r="J30" s="157">
        <f t="shared" si="13"/>
        <v>0</v>
      </c>
    </row>
    <row r="31" spans="1:10" s="143" customFormat="1" ht="21.95" customHeight="1" x14ac:dyDescent="0.15">
      <c r="A31" s="183" t="s">
        <v>465</v>
      </c>
      <c r="B31" s="183" t="s">
        <v>466</v>
      </c>
      <c r="C31" s="183" t="s">
        <v>467</v>
      </c>
      <c r="D31" s="152" t="s">
        <v>469</v>
      </c>
      <c r="E31" s="157">
        <f t="shared" si="1"/>
        <v>150000</v>
      </c>
      <c r="F31" s="160"/>
      <c r="G31" s="161"/>
      <c r="H31" s="161"/>
      <c r="I31" s="161">
        <v>150000</v>
      </c>
      <c r="J31" s="157"/>
    </row>
    <row r="32" spans="1:10" s="155" customFormat="1" ht="21.95" customHeight="1" x14ac:dyDescent="0.15">
      <c r="A32" s="184" t="s">
        <v>323</v>
      </c>
      <c r="B32" s="184"/>
      <c r="C32" s="184"/>
      <c r="D32" s="153" t="s">
        <v>324</v>
      </c>
      <c r="E32" s="154">
        <f t="shared" si="1"/>
        <v>2400000</v>
      </c>
      <c r="F32" s="154">
        <f>SUM(F33)</f>
        <v>20000</v>
      </c>
      <c r="G32" s="154">
        <f t="shared" ref="G32:J32" si="14">SUM(G33)</f>
        <v>2280000</v>
      </c>
      <c r="H32" s="154">
        <f t="shared" si="14"/>
        <v>0</v>
      </c>
      <c r="I32" s="154">
        <f t="shared" si="14"/>
        <v>100000</v>
      </c>
      <c r="J32" s="154">
        <f t="shared" si="14"/>
        <v>0</v>
      </c>
    </row>
    <row r="33" spans="1:10" ht="21.95" customHeight="1" x14ac:dyDescent="0.15">
      <c r="A33" s="182" t="s">
        <v>325</v>
      </c>
      <c r="B33" s="182" t="s">
        <v>287</v>
      </c>
      <c r="C33" s="182"/>
      <c r="D33" s="11" t="s">
        <v>326</v>
      </c>
      <c r="E33" s="157">
        <f>SUM(E34:E36)</f>
        <v>2400000</v>
      </c>
      <c r="F33" s="157">
        <f>SUM(F34:F36)</f>
        <v>20000</v>
      </c>
      <c r="G33" s="157">
        <f t="shared" ref="G33:J33" si="15">SUM(G34:G36)</f>
        <v>2280000</v>
      </c>
      <c r="H33" s="157">
        <f t="shared" si="15"/>
        <v>0</v>
      </c>
      <c r="I33" s="157">
        <f t="shared" si="15"/>
        <v>100000</v>
      </c>
      <c r="J33" s="157">
        <f t="shared" si="15"/>
        <v>0</v>
      </c>
    </row>
    <row r="34" spans="1:10" ht="21.95" customHeight="1" x14ac:dyDescent="0.15">
      <c r="A34" s="182" t="s">
        <v>327</v>
      </c>
      <c r="B34" s="182" t="s">
        <v>328</v>
      </c>
      <c r="C34" s="182" t="s">
        <v>329</v>
      </c>
      <c r="D34" s="11" t="s">
        <v>330</v>
      </c>
      <c r="E34" s="157">
        <f t="shared" si="1"/>
        <v>20000</v>
      </c>
      <c r="F34" s="160">
        <v>20000</v>
      </c>
      <c r="G34" s="161"/>
      <c r="H34" s="161">
        <v>0</v>
      </c>
      <c r="I34" s="161">
        <v>0</v>
      </c>
      <c r="J34" s="157">
        <v>0</v>
      </c>
    </row>
    <row r="35" spans="1:10" ht="21.95" customHeight="1" x14ac:dyDescent="0.15">
      <c r="A35" s="182" t="s">
        <v>327</v>
      </c>
      <c r="B35" s="182" t="s">
        <v>328</v>
      </c>
      <c r="C35" s="182" t="s">
        <v>331</v>
      </c>
      <c r="D35" s="11" t="s">
        <v>332</v>
      </c>
      <c r="E35" s="157">
        <f t="shared" si="1"/>
        <v>100000</v>
      </c>
      <c r="F35" s="160">
        <v>0</v>
      </c>
      <c r="G35" s="161"/>
      <c r="H35" s="161">
        <v>0</v>
      </c>
      <c r="I35" s="161">
        <v>100000</v>
      </c>
      <c r="J35" s="157">
        <v>0</v>
      </c>
    </row>
    <row r="36" spans="1:10" s="125" customFormat="1" ht="21.95" customHeight="1" x14ac:dyDescent="0.15">
      <c r="A36" s="183" t="s">
        <v>508</v>
      </c>
      <c r="B36" s="183" t="s">
        <v>509</v>
      </c>
      <c r="C36" s="183" t="s">
        <v>510</v>
      </c>
      <c r="D36" s="152" t="s">
        <v>511</v>
      </c>
      <c r="E36" s="157">
        <f t="shared" si="1"/>
        <v>2280000</v>
      </c>
      <c r="F36" s="160"/>
      <c r="G36" s="161">
        <v>2280000</v>
      </c>
      <c r="H36" s="161"/>
      <c r="I36" s="161"/>
      <c r="J36" s="157"/>
    </row>
    <row r="37" spans="1:10" s="155" customFormat="1" ht="21.95" customHeight="1" x14ac:dyDescent="0.15">
      <c r="A37" s="184" t="s">
        <v>333</v>
      </c>
      <c r="B37" s="184"/>
      <c r="C37" s="184"/>
      <c r="D37" s="153" t="s">
        <v>334</v>
      </c>
      <c r="E37" s="154">
        <f>SUM(E38,E40,E42,E44,E46,E48)</f>
        <v>1825484</v>
      </c>
      <c r="F37" s="154">
        <f t="shared" ref="F37:J37" si="16">SUM(F38,F40,F42,F44,F46,F48)</f>
        <v>1825484</v>
      </c>
      <c r="G37" s="154">
        <f t="shared" si="16"/>
        <v>0</v>
      </c>
      <c r="H37" s="154">
        <f t="shared" si="16"/>
        <v>0</v>
      </c>
      <c r="I37" s="154">
        <f t="shared" si="16"/>
        <v>0</v>
      </c>
      <c r="J37" s="154">
        <f t="shared" si="16"/>
        <v>0</v>
      </c>
    </row>
    <row r="38" spans="1:10" ht="21.95" customHeight="1" x14ac:dyDescent="0.15">
      <c r="A38" s="182" t="s">
        <v>335</v>
      </c>
      <c r="B38" s="182" t="s">
        <v>289</v>
      </c>
      <c r="C38" s="182"/>
      <c r="D38" s="11" t="s">
        <v>336</v>
      </c>
      <c r="E38" s="157">
        <f t="shared" si="1"/>
        <v>650000</v>
      </c>
      <c r="F38" s="157">
        <f>SUM(F39)</f>
        <v>650000</v>
      </c>
      <c r="G38" s="157">
        <f t="shared" ref="G38:J38" si="17">SUM(G39)</f>
        <v>0</v>
      </c>
      <c r="H38" s="157">
        <f t="shared" si="17"/>
        <v>0</v>
      </c>
      <c r="I38" s="157"/>
      <c r="J38" s="157">
        <f t="shared" si="17"/>
        <v>0</v>
      </c>
    </row>
    <row r="39" spans="1:10" ht="21.95" customHeight="1" x14ac:dyDescent="0.15">
      <c r="A39" s="182" t="s">
        <v>337</v>
      </c>
      <c r="B39" s="182" t="s">
        <v>310</v>
      </c>
      <c r="C39" s="182" t="s">
        <v>291</v>
      </c>
      <c r="D39" s="11" t="s">
        <v>338</v>
      </c>
      <c r="E39" s="157">
        <f t="shared" si="1"/>
        <v>650000</v>
      </c>
      <c r="F39" s="157">
        <v>650000</v>
      </c>
      <c r="G39" s="157"/>
      <c r="H39" s="157">
        <v>0</v>
      </c>
      <c r="I39" s="157">
        <v>0</v>
      </c>
      <c r="J39" s="157">
        <v>0</v>
      </c>
    </row>
    <row r="40" spans="1:10" ht="21.95" customHeight="1" x14ac:dyDescent="0.15">
      <c r="A40" s="182" t="s">
        <v>335</v>
      </c>
      <c r="B40" s="182" t="s">
        <v>293</v>
      </c>
      <c r="C40" s="182"/>
      <c r="D40" s="11" t="s">
        <v>339</v>
      </c>
      <c r="E40" s="157">
        <f t="shared" si="1"/>
        <v>365484</v>
      </c>
      <c r="F40" s="157">
        <f>SUM(F41)</f>
        <v>365484</v>
      </c>
      <c r="G40" s="157">
        <f t="shared" ref="G40:J40" si="18">SUM(G41)</f>
        <v>0</v>
      </c>
      <c r="H40" s="157">
        <f t="shared" si="18"/>
        <v>0</v>
      </c>
      <c r="I40" s="157">
        <f t="shared" si="18"/>
        <v>0</v>
      </c>
      <c r="J40" s="157">
        <f t="shared" si="18"/>
        <v>0</v>
      </c>
    </row>
    <row r="41" spans="1:10" ht="21.95" customHeight="1" x14ac:dyDescent="0.15">
      <c r="A41" s="182" t="s">
        <v>337</v>
      </c>
      <c r="B41" s="182" t="s">
        <v>295</v>
      </c>
      <c r="C41" s="182" t="s">
        <v>291</v>
      </c>
      <c r="D41" s="11" t="s">
        <v>340</v>
      </c>
      <c r="E41" s="157">
        <f t="shared" si="1"/>
        <v>365484</v>
      </c>
      <c r="F41" s="157">
        <v>365484</v>
      </c>
      <c r="G41" s="157">
        <v>0</v>
      </c>
      <c r="H41" s="157">
        <v>0</v>
      </c>
      <c r="I41" s="157">
        <v>0</v>
      </c>
      <c r="J41" s="157">
        <v>0</v>
      </c>
    </row>
    <row r="42" spans="1:10" s="125" customFormat="1" ht="21.95" customHeight="1" x14ac:dyDescent="0.15">
      <c r="A42" s="183" t="s">
        <v>512</v>
      </c>
      <c r="B42" s="183" t="s">
        <v>513</v>
      </c>
      <c r="C42" s="182"/>
      <c r="D42" s="152" t="s">
        <v>521</v>
      </c>
      <c r="E42" s="157">
        <f>SUM(E43)</f>
        <v>40000</v>
      </c>
      <c r="F42" s="157">
        <f>SUM(F43)</f>
        <v>40000</v>
      </c>
      <c r="G42" s="157">
        <f t="shared" ref="G42:J42" si="19">SUM(G43)</f>
        <v>0</v>
      </c>
      <c r="H42" s="157">
        <f t="shared" si="19"/>
        <v>0</v>
      </c>
      <c r="I42" s="157">
        <f t="shared" si="19"/>
        <v>0</v>
      </c>
      <c r="J42" s="157">
        <f t="shared" si="19"/>
        <v>0</v>
      </c>
    </row>
    <row r="43" spans="1:10" s="125" customFormat="1" ht="21.95" customHeight="1" x14ac:dyDescent="0.15">
      <c r="A43" s="183" t="s">
        <v>512</v>
      </c>
      <c r="B43" s="183" t="s">
        <v>513</v>
      </c>
      <c r="C43" s="183" t="s">
        <v>514</v>
      </c>
      <c r="D43" s="152" t="s">
        <v>522</v>
      </c>
      <c r="E43" s="157">
        <f>SUM(F43:J43)</f>
        <v>40000</v>
      </c>
      <c r="F43" s="157">
        <v>40000</v>
      </c>
      <c r="G43" s="157"/>
      <c r="H43" s="157"/>
      <c r="I43" s="157"/>
      <c r="J43" s="157"/>
    </row>
    <row r="44" spans="1:10" s="125" customFormat="1" ht="21.95" customHeight="1" x14ac:dyDescent="0.15">
      <c r="A44" s="183" t="s">
        <v>515</v>
      </c>
      <c r="B44" s="183" t="s">
        <v>516</v>
      </c>
      <c r="C44" s="183"/>
      <c r="D44" s="152" t="s">
        <v>523</v>
      </c>
      <c r="E44" s="157">
        <f>SUM(E45)</f>
        <v>110000</v>
      </c>
      <c r="F44" s="157">
        <f>SUM(F45)</f>
        <v>110000</v>
      </c>
      <c r="G44" s="157">
        <f t="shared" ref="G44:J44" si="20">SUM(G45)</f>
        <v>0</v>
      </c>
      <c r="H44" s="157">
        <f t="shared" si="20"/>
        <v>0</v>
      </c>
      <c r="I44" s="157">
        <f t="shared" si="20"/>
        <v>0</v>
      </c>
      <c r="J44" s="157">
        <f t="shared" si="20"/>
        <v>0</v>
      </c>
    </row>
    <row r="45" spans="1:10" s="125" customFormat="1" ht="21.95" customHeight="1" x14ac:dyDescent="0.15">
      <c r="A45" s="183" t="s">
        <v>515</v>
      </c>
      <c r="B45" s="183" t="s">
        <v>516</v>
      </c>
      <c r="C45" s="183" t="s">
        <v>517</v>
      </c>
      <c r="D45" s="152" t="s">
        <v>524</v>
      </c>
      <c r="E45" s="157">
        <f t="shared" ref="E45:E49" si="21">SUM(F45:J45)</f>
        <v>110000</v>
      </c>
      <c r="F45" s="157">
        <v>110000</v>
      </c>
      <c r="G45" s="157"/>
      <c r="H45" s="157"/>
      <c r="I45" s="157"/>
      <c r="J45" s="157"/>
    </row>
    <row r="46" spans="1:10" s="125" customFormat="1" ht="21.95" customHeight="1" x14ac:dyDescent="0.15">
      <c r="A46" s="183" t="s">
        <v>515</v>
      </c>
      <c r="B46" s="183" t="s">
        <v>518</v>
      </c>
      <c r="C46" s="183"/>
      <c r="D46" s="152" t="s">
        <v>525</v>
      </c>
      <c r="E46" s="157">
        <f>SUM(E47)</f>
        <v>480000</v>
      </c>
      <c r="F46" s="157">
        <f>SUM(F47)</f>
        <v>480000</v>
      </c>
      <c r="G46" s="157">
        <f t="shared" ref="G46:J46" si="22">SUM(G47)</f>
        <v>0</v>
      </c>
      <c r="H46" s="157">
        <f t="shared" si="22"/>
        <v>0</v>
      </c>
      <c r="I46" s="157">
        <f t="shared" si="22"/>
        <v>0</v>
      </c>
      <c r="J46" s="157">
        <f t="shared" si="22"/>
        <v>0</v>
      </c>
    </row>
    <row r="47" spans="1:10" s="125" customFormat="1" ht="21.95" customHeight="1" x14ac:dyDescent="0.15">
      <c r="A47" s="183" t="s">
        <v>515</v>
      </c>
      <c r="B47" s="183" t="s">
        <v>518</v>
      </c>
      <c r="C47" s="183" t="s">
        <v>517</v>
      </c>
      <c r="D47" s="152" t="s">
        <v>526</v>
      </c>
      <c r="E47" s="157">
        <f t="shared" si="21"/>
        <v>480000</v>
      </c>
      <c r="F47" s="157">
        <v>480000</v>
      </c>
      <c r="G47" s="157"/>
      <c r="H47" s="157"/>
      <c r="I47" s="157"/>
      <c r="J47" s="157"/>
    </row>
    <row r="48" spans="1:10" s="125" customFormat="1" ht="21.95" customHeight="1" x14ac:dyDescent="0.15">
      <c r="A48" s="183" t="s">
        <v>515</v>
      </c>
      <c r="B48" s="183" t="s">
        <v>519</v>
      </c>
      <c r="C48" s="183"/>
      <c r="D48" s="152" t="s">
        <v>527</v>
      </c>
      <c r="E48" s="157">
        <f>SUM(E49)</f>
        <v>180000</v>
      </c>
      <c r="F48" s="157">
        <f>SUM(F49)</f>
        <v>180000</v>
      </c>
      <c r="G48" s="157">
        <f t="shared" ref="G48:J48" si="23">SUM(G49)</f>
        <v>0</v>
      </c>
      <c r="H48" s="157">
        <f t="shared" si="23"/>
        <v>0</v>
      </c>
      <c r="I48" s="157">
        <f t="shared" si="23"/>
        <v>0</v>
      </c>
      <c r="J48" s="157">
        <f t="shared" si="23"/>
        <v>0</v>
      </c>
    </row>
    <row r="49" spans="1:10" s="125" customFormat="1" ht="21.95" customHeight="1" x14ac:dyDescent="0.15">
      <c r="A49" s="183" t="s">
        <v>515</v>
      </c>
      <c r="B49" s="183" t="s">
        <v>519</v>
      </c>
      <c r="C49" s="183" t="s">
        <v>520</v>
      </c>
      <c r="D49" s="152" t="s">
        <v>528</v>
      </c>
      <c r="E49" s="157">
        <f t="shared" si="21"/>
        <v>180000</v>
      </c>
      <c r="F49" s="157">
        <v>180000</v>
      </c>
      <c r="G49" s="157"/>
      <c r="H49" s="157"/>
      <c r="I49" s="157"/>
      <c r="J49" s="157"/>
    </row>
    <row r="50" spans="1:10" s="155" customFormat="1" ht="21.95" customHeight="1" x14ac:dyDescent="0.15">
      <c r="A50" s="184" t="s">
        <v>341</v>
      </c>
      <c r="B50" s="184"/>
      <c r="C50" s="184"/>
      <c r="D50" s="153" t="s">
        <v>342</v>
      </c>
      <c r="E50" s="154">
        <f>SUM(E51,E53)</f>
        <v>776000</v>
      </c>
      <c r="F50" s="154">
        <f t="shared" ref="F50:J50" si="24">SUM(F51,F53)</f>
        <v>200000</v>
      </c>
      <c r="G50" s="154">
        <f t="shared" si="24"/>
        <v>456000</v>
      </c>
      <c r="H50" s="154">
        <f t="shared" si="24"/>
        <v>0</v>
      </c>
      <c r="I50" s="154">
        <f t="shared" si="24"/>
        <v>120000</v>
      </c>
      <c r="J50" s="154">
        <f t="shared" si="24"/>
        <v>0</v>
      </c>
    </row>
    <row r="51" spans="1:10" s="176" customFormat="1" ht="21.95" customHeight="1" x14ac:dyDescent="0.15">
      <c r="A51" s="183" t="s">
        <v>529</v>
      </c>
      <c r="B51" s="183" t="s">
        <v>520</v>
      </c>
      <c r="C51" s="183"/>
      <c r="D51" s="152" t="s">
        <v>531</v>
      </c>
      <c r="E51" s="157">
        <f t="shared" ref="E51:F51" si="25">SUM(E52)</f>
        <v>300000</v>
      </c>
      <c r="F51" s="157">
        <f t="shared" si="25"/>
        <v>0</v>
      </c>
      <c r="G51" s="157">
        <f>SUM(G52)</f>
        <v>300000</v>
      </c>
      <c r="H51" s="157">
        <f t="shared" ref="H51:J51" si="26">SUM(H52)</f>
        <v>0</v>
      </c>
      <c r="I51" s="157">
        <f t="shared" si="26"/>
        <v>0</v>
      </c>
      <c r="J51" s="157">
        <f t="shared" si="26"/>
        <v>0</v>
      </c>
    </row>
    <row r="52" spans="1:10" s="176" customFormat="1" ht="21.95" customHeight="1" x14ac:dyDescent="0.15">
      <c r="A52" s="183" t="s">
        <v>529</v>
      </c>
      <c r="B52" s="183" t="s">
        <v>520</v>
      </c>
      <c r="C52" s="183" t="s">
        <v>530</v>
      </c>
      <c r="D52" s="152" t="s">
        <v>532</v>
      </c>
      <c r="E52" s="157">
        <f>SUM(F52:J52)</f>
        <v>300000</v>
      </c>
      <c r="F52" s="157"/>
      <c r="G52" s="157">
        <v>300000</v>
      </c>
      <c r="H52" s="157"/>
      <c r="I52" s="157"/>
      <c r="J52" s="157"/>
    </row>
    <row r="53" spans="1:10" ht="21.95" customHeight="1" x14ac:dyDescent="0.15">
      <c r="A53" s="182" t="s">
        <v>343</v>
      </c>
      <c r="B53" s="182" t="s">
        <v>344</v>
      </c>
      <c r="C53" s="182"/>
      <c r="D53" s="11" t="s">
        <v>345</v>
      </c>
      <c r="E53" s="157">
        <f t="shared" si="1"/>
        <v>476000</v>
      </c>
      <c r="F53" s="157">
        <f>SUM(F54)</f>
        <v>200000</v>
      </c>
      <c r="G53" s="157">
        <f t="shared" ref="G53:J53" si="27">SUM(G54)</f>
        <v>156000</v>
      </c>
      <c r="H53" s="157">
        <f t="shared" si="27"/>
        <v>0</v>
      </c>
      <c r="I53" s="157">
        <f t="shared" si="27"/>
        <v>120000</v>
      </c>
      <c r="J53" s="157">
        <f t="shared" si="27"/>
        <v>0</v>
      </c>
    </row>
    <row r="54" spans="1:10" ht="21.95" customHeight="1" x14ac:dyDescent="0.15">
      <c r="A54" s="182" t="s">
        <v>346</v>
      </c>
      <c r="B54" s="182" t="s">
        <v>347</v>
      </c>
      <c r="C54" s="182" t="s">
        <v>348</v>
      </c>
      <c r="D54" s="11" t="s">
        <v>349</v>
      </c>
      <c r="E54" s="157">
        <f t="shared" si="1"/>
        <v>476000</v>
      </c>
      <c r="F54" s="160">
        <v>200000</v>
      </c>
      <c r="G54" s="161">
        <v>156000</v>
      </c>
      <c r="H54" s="161">
        <v>0</v>
      </c>
      <c r="I54" s="161">
        <v>120000</v>
      </c>
      <c r="J54" s="157">
        <v>0</v>
      </c>
    </row>
    <row r="55" spans="1:10" s="155" customFormat="1" ht="21.95" customHeight="1" x14ac:dyDescent="0.15">
      <c r="A55" s="184" t="s">
        <v>350</v>
      </c>
      <c r="B55" s="184"/>
      <c r="C55" s="184"/>
      <c r="D55" s="153" t="s">
        <v>351</v>
      </c>
      <c r="E55" s="154">
        <f t="shared" si="1"/>
        <v>3940000</v>
      </c>
      <c r="F55" s="154">
        <f>SUM(F56,F58)</f>
        <v>0</v>
      </c>
      <c r="G55" s="154">
        <f t="shared" ref="G55:J55" si="28">SUM(G56,G58)</f>
        <v>3940000</v>
      </c>
      <c r="H55" s="154">
        <f t="shared" si="28"/>
        <v>0</v>
      </c>
      <c r="I55" s="154">
        <f t="shared" si="28"/>
        <v>0</v>
      </c>
      <c r="J55" s="154">
        <f t="shared" si="28"/>
        <v>0</v>
      </c>
    </row>
    <row r="56" spans="1:10" ht="21.95" customHeight="1" x14ac:dyDescent="0.15">
      <c r="A56" s="182" t="s">
        <v>352</v>
      </c>
      <c r="B56" s="182" t="s">
        <v>287</v>
      </c>
      <c r="C56" s="182"/>
      <c r="D56" s="11" t="s">
        <v>353</v>
      </c>
      <c r="E56" s="157">
        <f t="shared" si="1"/>
        <v>2340000</v>
      </c>
      <c r="F56" s="157">
        <f>SUM(F57)</f>
        <v>0</v>
      </c>
      <c r="G56" s="157">
        <f t="shared" ref="G56:J56" si="29">SUM(G57)</f>
        <v>2340000</v>
      </c>
      <c r="H56" s="157">
        <f t="shared" si="29"/>
        <v>0</v>
      </c>
      <c r="I56" s="157">
        <f t="shared" si="29"/>
        <v>0</v>
      </c>
      <c r="J56" s="157">
        <f t="shared" si="29"/>
        <v>0</v>
      </c>
    </row>
    <row r="57" spans="1:10" ht="21.95" customHeight="1" x14ac:dyDescent="0.15">
      <c r="A57" s="182" t="s">
        <v>354</v>
      </c>
      <c r="B57" s="182" t="s">
        <v>328</v>
      </c>
      <c r="C57" s="182" t="s">
        <v>291</v>
      </c>
      <c r="D57" s="11" t="s">
        <v>355</v>
      </c>
      <c r="E57" s="157">
        <f t="shared" si="1"/>
        <v>2340000</v>
      </c>
      <c r="F57" s="157">
        <v>0</v>
      </c>
      <c r="G57" s="157">
        <v>2340000</v>
      </c>
      <c r="H57" s="157">
        <v>0</v>
      </c>
      <c r="I57" s="157">
        <v>0</v>
      </c>
      <c r="J57" s="157">
        <v>0</v>
      </c>
    </row>
    <row r="58" spans="1:10" ht="21.95" customHeight="1" x14ac:dyDescent="0.15">
      <c r="A58" s="182" t="s">
        <v>352</v>
      </c>
      <c r="B58" s="182" t="s">
        <v>356</v>
      </c>
      <c r="C58" s="182"/>
      <c r="D58" s="11" t="s">
        <v>357</v>
      </c>
      <c r="E58" s="157">
        <f t="shared" si="1"/>
        <v>1600000</v>
      </c>
      <c r="F58" s="157">
        <f>SUM(F59)</f>
        <v>0</v>
      </c>
      <c r="G58" s="157">
        <f t="shared" ref="G58:J58" si="30">SUM(G59)</f>
        <v>1600000</v>
      </c>
      <c r="H58" s="157">
        <f t="shared" si="30"/>
        <v>0</v>
      </c>
      <c r="I58" s="157">
        <f t="shared" si="30"/>
        <v>0</v>
      </c>
      <c r="J58" s="157">
        <f t="shared" si="30"/>
        <v>0</v>
      </c>
    </row>
    <row r="59" spans="1:10" ht="21.95" customHeight="1" x14ac:dyDescent="0.15">
      <c r="A59" s="182" t="s">
        <v>354</v>
      </c>
      <c r="B59" s="182" t="s">
        <v>358</v>
      </c>
      <c r="C59" s="182" t="s">
        <v>287</v>
      </c>
      <c r="D59" s="11" t="s">
        <v>359</v>
      </c>
      <c r="E59" s="157">
        <f t="shared" si="1"/>
        <v>1600000</v>
      </c>
      <c r="F59" s="157"/>
      <c r="G59" s="157">
        <v>1600000</v>
      </c>
      <c r="H59" s="157">
        <v>0</v>
      </c>
      <c r="I59" s="157">
        <v>0</v>
      </c>
      <c r="J59" s="157">
        <v>0</v>
      </c>
    </row>
    <row r="60" spans="1:10" s="155" customFormat="1" ht="21.95" customHeight="1" x14ac:dyDescent="0.15">
      <c r="A60" s="184" t="s">
        <v>360</v>
      </c>
      <c r="B60" s="184"/>
      <c r="C60" s="184"/>
      <c r="D60" s="153" t="s">
        <v>361</v>
      </c>
      <c r="E60" s="154">
        <f>SUM(E61,E63,E65,E67)</f>
        <v>1800000</v>
      </c>
      <c r="F60" s="154">
        <f t="shared" ref="F60:J60" si="31">SUM(F61,F63,F65,F67)</f>
        <v>0</v>
      </c>
      <c r="G60" s="154">
        <f t="shared" si="31"/>
        <v>1000000</v>
      </c>
      <c r="H60" s="154">
        <f t="shared" si="31"/>
        <v>0</v>
      </c>
      <c r="I60" s="154">
        <f t="shared" si="31"/>
        <v>800000</v>
      </c>
      <c r="J60" s="154">
        <f t="shared" si="31"/>
        <v>0</v>
      </c>
    </row>
    <row r="61" spans="1:10" s="155" customFormat="1" ht="21.95" customHeight="1" x14ac:dyDescent="0.15">
      <c r="A61" s="183" t="s">
        <v>533</v>
      </c>
      <c r="B61" s="183" t="s">
        <v>517</v>
      </c>
      <c r="C61" s="183"/>
      <c r="D61" s="152" t="s">
        <v>535</v>
      </c>
      <c r="E61" s="157">
        <f t="shared" ref="E61:F61" si="32">SUM(E62)</f>
        <v>400000</v>
      </c>
      <c r="F61" s="157">
        <f t="shared" si="32"/>
        <v>0</v>
      </c>
      <c r="G61" s="157">
        <f>SUM(G62)</f>
        <v>400000</v>
      </c>
      <c r="H61" s="154">
        <f t="shared" ref="H61:J61" si="33">SUM(H62)</f>
        <v>0</v>
      </c>
      <c r="I61" s="154">
        <f t="shared" si="33"/>
        <v>0</v>
      </c>
      <c r="J61" s="154">
        <f t="shared" si="33"/>
        <v>0</v>
      </c>
    </row>
    <row r="62" spans="1:10" s="155" customFormat="1" ht="21.95" customHeight="1" x14ac:dyDescent="0.15">
      <c r="A62" s="183" t="s">
        <v>533</v>
      </c>
      <c r="B62" s="183" t="s">
        <v>517</v>
      </c>
      <c r="C62" s="183" t="s">
        <v>534</v>
      </c>
      <c r="D62" s="152" t="s">
        <v>535</v>
      </c>
      <c r="E62" s="157">
        <f>SUM(F62:J62)</f>
        <v>400000</v>
      </c>
      <c r="F62" s="157"/>
      <c r="G62" s="157">
        <v>400000</v>
      </c>
      <c r="H62" s="154"/>
      <c r="I62" s="154"/>
      <c r="J62" s="154"/>
    </row>
    <row r="63" spans="1:10" s="155" customFormat="1" ht="21.95" customHeight="1" x14ac:dyDescent="0.15">
      <c r="A63" s="183" t="s">
        <v>487</v>
      </c>
      <c r="B63" s="183" t="s">
        <v>488</v>
      </c>
      <c r="C63" s="183"/>
      <c r="D63" s="152" t="s">
        <v>490</v>
      </c>
      <c r="E63" s="157">
        <f t="shared" si="1"/>
        <v>600000</v>
      </c>
      <c r="F63" s="157">
        <f t="shared" ref="F63" si="34">SUM(F64)</f>
        <v>0</v>
      </c>
      <c r="G63" s="157">
        <f>SUM(G64)</f>
        <v>600000</v>
      </c>
      <c r="H63" s="154">
        <f t="shared" ref="H63:I63" si="35">SUM(H64)</f>
        <v>0</v>
      </c>
      <c r="I63" s="154">
        <f t="shared" si="35"/>
        <v>0</v>
      </c>
      <c r="J63" s="154"/>
    </row>
    <row r="64" spans="1:10" s="155" customFormat="1" ht="21.95" customHeight="1" x14ac:dyDescent="0.15">
      <c r="A64" s="183" t="s">
        <v>487</v>
      </c>
      <c r="B64" s="183" t="s">
        <v>488</v>
      </c>
      <c r="C64" s="183" t="s">
        <v>489</v>
      </c>
      <c r="D64" s="152" t="s">
        <v>490</v>
      </c>
      <c r="E64" s="157">
        <f t="shared" si="1"/>
        <v>600000</v>
      </c>
      <c r="F64" s="157"/>
      <c r="G64" s="157">
        <v>600000</v>
      </c>
      <c r="H64" s="154"/>
      <c r="I64" s="154"/>
      <c r="J64" s="154"/>
    </row>
    <row r="65" spans="1:10" ht="21.95" customHeight="1" x14ac:dyDescent="0.15">
      <c r="A65" s="182" t="s">
        <v>362</v>
      </c>
      <c r="B65" s="182" t="s">
        <v>363</v>
      </c>
      <c r="C65" s="182"/>
      <c r="D65" s="11" t="s">
        <v>364</v>
      </c>
      <c r="E65" s="157">
        <f t="shared" si="1"/>
        <v>500000</v>
      </c>
      <c r="F65" s="157">
        <f>SUM(F66)</f>
        <v>0</v>
      </c>
      <c r="G65" s="157">
        <f t="shared" ref="G65:J65" si="36">SUM(G66)</f>
        <v>0</v>
      </c>
      <c r="H65" s="157">
        <f t="shared" si="36"/>
        <v>0</v>
      </c>
      <c r="I65" s="157">
        <f t="shared" si="36"/>
        <v>500000</v>
      </c>
      <c r="J65" s="157">
        <f t="shared" si="36"/>
        <v>0</v>
      </c>
    </row>
    <row r="66" spans="1:10" ht="21.95" customHeight="1" x14ac:dyDescent="0.15">
      <c r="A66" s="182" t="s">
        <v>365</v>
      </c>
      <c r="B66" s="182" t="s">
        <v>366</v>
      </c>
      <c r="C66" s="182" t="s">
        <v>289</v>
      </c>
      <c r="D66" s="11" t="s">
        <v>367</v>
      </c>
      <c r="E66" s="157">
        <f t="shared" si="1"/>
        <v>500000</v>
      </c>
      <c r="F66" s="157"/>
      <c r="G66" s="157"/>
      <c r="H66" s="157">
        <v>0</v>
      </c>
      <c r="I66" s="157">
        <v>500000</v>
      </c>
      <c r="J66" s="157">
        <v>0</v>
      </c>
    </row>
    <row r="67" spans="1:10" ht="21.95" customHeight="1" x14ac:dyDescent="0.15">
      <c r="A67" s="182" t="s">
        <v>362</v>
      </c>
      <c r="B67" s="182" t="s">
        <v>331</v>
      </c>
      <c r="C67" s="182"/>
      <c r="D67" s="11" t="s">
        <v>368</v>
      </c>
      <c r="E67" s="157">
        <f t="shared" si="1"/>
        <v>300000</v>
      </c>
      <c r="F67" s="157">
        <f>SUM(F68)</f>
        <v>0</v>
      </c>
      <c r="G67" s="157">
        <f t="shared" ref="G67:J67" si="37">SUM(G68)</f>
        <v>0</v>
      </c>
      <c r="H67" s="157">
        <f t="shared" si="37"/>
        <v>0</v>
      </c>
      <c r="I67" s="157">
        <f t="shared" si="37"/>
        <v>300000</v>
      </c>
      <c r="J67" s="157">
        <f t="shared" si="37"/>
        <v>0</v>
      </c>
    </row>
    <row r="68" spans="1:10" ht="21.95" customHeight="1" x14ac:dyDescent="0.15">
      <c r="A68" s="182" t="s">
        <v>365</v>
      </c>
      <c r="B68" s="182" t="s">
        <v>369</v>
      </c>
      <c r="C68" s="182" t="s">
        <v>291</v>
      </c>
      <c r="D68" s="11" t="s">
        <v>370</v>
      </c>
      <c r="E68" s="157">
        <f t="shared" si="1"/>
        <v>300000</v>
      </c>
      <c r="F68" s="157"/>
      <c r="G68" s="157"/>
      <c r="H68" s="157">
        <v>0</v>
      </c>
      <c r="I68" s="157">
        <v>300000</v>
      </c>
      <c r="J68" s="157">
        <v>0</v>
      </c>
    </row>
    <row r="69" spans="1:10" s="155" customFormat="1" ht="21.95" customHeight="1" x14ac:dyDescent="0.15">
      <c r="A69" s="184" t="s">
        <v>371</v>
      </c>
      <c r="B69" s="184"/>
      <c r="C69" s="184"/>
      <c r="D69" s="153" t="s">
        <v>372</v>
      </c>
      <c r="E69" s="154">
        <f t="shared" si="1"/>
        <v>11830000</v>
      </c>
      <c r="F69" s="154">
        <f>SUM(F70,F75,F77,F79)</f>
        <v>80000</v>
      </c>
      <c r="G69" s="154">
        <f t="shared" ref="G69:J69" si="38">SUM(G70,G75,G77,G79)</f>
        <v>4560000</v>
      </c>
      <c r="H69" s="154">
        <f t="shared" si="38"/>
        <v>0</v>
      </c>
      <c r="I69" s="154">
        <f t="shared" si="38"/>
        <v>7190000</v>
      </c>
      <c r="J69" s="154">
        <f t="shared" si="38"/>
        <v>0</v>
      </c>
    </row>
    <row r="70" spans="1:10" s="155" customFormat="1" ht="21.95" customHeight="1" x14ac:dyDescent="0.15">
      <c r="A70" s="184" t="s">
        <v>373</v>
      </c>
      <c r="B70" s="184" t="s">
        <v>287</v>
      </c>
      <c r="C70" s="184"/>
      <c r="D70" s="153" t="s">
        <v>374</v>
      </c>
      <c r="E70" s="154">
        <f t="shared" si="1"/>
        <v>6460000</v>
      </c>
      <c r="F70" s="154">
        <f>SUM(F71:F74)</f>
        <v>0</v>
      </c>
      <c r="G70" s="154">
        <f t="shared" ref="G70:J70" si="39">SUM(G71:G74)</f>
        <v>3960000</v>
      </c>
      <c r="H70" s="154">
        <f t="shared" si="39"/>
        <v>0</v>
      </c>
      <c r="I70" s="154">
        <f t="shared" si="39"/>
        <v>2500000</v>
      </c>
      <c r="J70" s="154">
        <f t="shared" si="39"/>
        <v>0</v>
      </c>
    </row>
    <row r="71" spans="1:10" ht="21.95" customHeight="1" x14ac:dyDescent="0.15">
      <c r="A71" s="182" t="s">
        <v>375</v>
      </c>
      <c r="B71" s="182" t="s">
        <v>328</v>
      </c>
      <c r="C71" s="182" t="s">
        <v>376</v>
      </c>
      <c r="D71" s="11" t="s">
        <v>377</v>
      </c>
      <c r="E71" s="157">
        <f t="shared" si="1"/>
        <v>1500000</v>
      </c>
      <c r="F71" s="157">
        <v>0</v>
      </c>
      <c r="G71" s="157"/>
      <c r="H71" s="157">
        <v>0</v>
      </c>
      <c r="I71" s="157">
        <v>1500000</v>
      </c>
      <c r="J71" s="157">
        <v>0</v>
      </c>
    </row>
    <row r="72" spans="1:10" s="143" customFormat="1" ht="21.95" customHeight="1" x14ac:dyDescent="0.15">
      <c r="A72" s="183" t="s">
        <v>470</v>
      </c>
      <c r="B72" s="183" t="s">
        <v>471</v>
      </c>
      <c r="C72" s="183" t="s">
        <v>472</v>
      </c>
      <c r="D72" s="152" t="s">
        <v>473</v>
      </c>
      <c r="E72" s="157">
        <f t="shared" si="1"/>
        <v>710000</v>
      </c>
      <c r="F72" s="157"/>
      <c r="G72" s="157">
        <v>710000</v>
      </c>
      <c r="H72" s="157"/>
      <c r="I72" s="157"/>
      <c r="J72" s="157"/>
    </row>
    <row r="73" spans="1:10" ht="21.95" customHeight="1" x14ac:dyDescent="0.15">
      <c r="A73" s="182" t="s">
        <v>375</v>
      </c>
      <c r="B73" s="182" t="s">
        <v>328</v>
      </c>
      <c r="C73" s="182" t="s">
        <v>378</v>
      </c>
      <c r="D73" s="11" t="s">
        <v>379</v>
      </c>
      <c r="E73" s="157">
        <f t="shared" si="1"/>
        <v>2000000</v>
      </c>
      <c r="F73" s="157">
        <v>0</v>
      </c>
      <c r="G73" s="157">
        <v>2000000</v>
      </c>
      <c r="H73" s="157">
        <v>0</v>
      </c>
      <c r="I73" s="157"/>
      <c r="J73" s="157">
        <v>0</v>
      </c>
    </row>
    <row r="74" spans="1:10" ht="21.95" customHeight="1" x14ac:dyDescent="0.15">
      <c r="A74" s="182" t="s">
        <v>375</v>
      </c>
      <c r="B74" s="182" t="s">
        <v>328</v>
      </c>
      <c r="C74" s="182" t="s">
        <v>291</v>
      </c>
      <c r="D74" s="11" t="s">
        <v>380</v>
      </c>
      <c r="E74" s="157">
        <f t="shared" si="1"/>
        <v>2250000</v>
      </c>
      <c r="F74" s="157">
        <v>0</v>
      </c>
      <c r="G74" s="157">
        <v>1250000</v>
      </c>
      <c r="H74" s="157">
        <v>0</v>
      </c>
      <c r="I74" s="157">
        <v>1000000</v>
      </c>
      <c r="J74" s="157">
        <v>0</v>
      </c>
    </row>
    <row r="75" spans="1:10" s="155" customFormat="1" ht="21.95" customHeight="1" x14ac:dyDescent="0.15">
      <c r="A75" s="184" t="s">
        <v>373</v>
      </c>
      <c r="B75" s="184" t="s">
        <v>283</v>
      </c>
      <c r="C75" s="184"/>
      <c r="D75" s="153" t="s">
        <v>381</v>
      </c>
      <c r="E75" s="154">
        <f t="shared" si="1"/>
        <v>1000000</v>
      </c>
      <c r="F75" s="154">
        <f>SUM(F76)</f>
        <v>0</v>
      </c>
      <c r="G75" s="154">
        <f t="shared" ref="G75:J75" si="40">SUM(G76)</f>
        <v>400000</v>
      </c>
      <c r="H75" s="154">
        <f t="shared" si="40"/>
        <v>0</v>
      </c>
      <c r="I75" s="154">
        <f t="shared" si="40"/>
        <v>600000</v>
      </c>
      <c r="J75" s="154">
        <f t="shared" si="40"/>
        <v>0</v>
      </c>
    </row>
    <row r="76" spans="1:10" s="143" customFormat="1" ht="21.95" customHeight="1" x14ac:dyDescent="0.15">
      <c r="A76" s="182" t="s">
        <v>375</v>
      </c>
      <c r="B76" s="182" t="s">
        <v>286</v>
      </c>
      <c r="C76" s="182" t="s">
        <v>313</v>
      </c>
      <c r="D76" s="11" t="s">
        <v>382</v>
      </c>
      <c r="E76" s="157">
        <f t="shared" si="1"/>
        <v>1000000</v>
      </c>
      <c r="F76" s="157">
        <v>0</v>
      </c>
      <c r="G76" s="157">
        <v>400000</v>
      </c>
      <c r="H76" s="157">
        <v>0</v>
      </c>
      <c r="I76" s="157">
        <v>600000</v>
      </c>
      <c r="J76" s="157">
        <v>0</v>
      </c>
    </row>
    <row r="77" spans="1:10" s="155" customFormat="1" ht="21.95" customHeight="1" x14ac:dyDescent="0.15">
      <c r="A77" s="184" t="s">
        <v>373</v>
      </c>
      <c r="B77" s="184" t="s">
        <v>293</v>
      </c>
      <c r="C77" s="184"/>
      <c r="D77" s="153" t="s">
        <v>383</v>
      </c>
      <c r="E77" s="154">
        <f t="shared" si="1"/>
        <v>430000</v>
      </c>
      <c r="F77" s="154">
        <f>SUM(F78)</f>
        <v>80000</v>
      </c>
      <c r="G77" s="154">
        <f t="shared" ref="G77:J77" si="41">SUM(G78)</f>
        <v>200000</v>
      </c>
      <c r="H77" s="154">
        <f t="shared" si="41"/>
        <v>0</v>
      </c>
      <c r="I77" s="154">
        <f t="shared" si="41"/>
        <v>150000</v>
      </c>
      <c r="J77" s="154">
        <f t="shared" si="41"/>
        <v>0</v>
      </c>
    </row>
    <row r="78" spans="1:10" ht="21.95" customHeight="1" x14ac:dyDescent="0.15">
      <c r="A78" s="182" t="s">
        <v>375</v>
      </c>
      <c r="B78" s="182" t="s">
        <v>295</v>
      </c>
      <c r="C78" s="182" t="s">
        <v>291</v>
      </c>
      <c r="D78" s="11" t="s">
        <v>384</v>
      </c>
      <c r="E78" s="157">
        <f t="shared" si="1"/>
        <v>430000</v>
      </c>
      <c r="F78" s="157">
        <v>80000</v>
      </c>
      <c r="G78" s="157">
        <v>200000</v>
      </c>
      <c r="H78" s="157">
        <v>0</v>
      </c>
      <c r="I78" s="157">
        <v>150000</v>
      </c>
      <c r="J78" s="157">
        <v>0</v>
      </c>
    </row>
    <row r="79" spans="1:10" s="155" customFormat="1" ht="21.95" customHeight="1" x14ac:dyDescent="0.15">
      <c r="A79" s="184" t="s">
        <v>373</v>
      </c>
      <c r="B79" s="184" t="s">
        <v>344</v>
      </c>
      <c r="C79" s="184"/>
      <c r="D79" s="153" t="s">
        <v>385</v>
      </c>
      <c r="E79" s="154">
        <f t="shared" si="1"/>
        <v>3940000</v>
      </c>
      <c r="F79" s="154">
        <f>SUM(F80)</f>
        <v>0</v>
      </c>
      <c r="G79" s="154">
        <f t="shared" ref="G79:J79" si="42">SUM(G80)</f>
        <v>0</v>
      </c>
      <c r="H79" s="154">
        <f t="shared" si="42"/>
        <v>0</v>
      </c>
      <c r="I79" s="154">
        <f t="shared" si="42"/>
        <v>3940000</v>
      </c>
      <c r="J79" s="154">
        <f t="shared" si="42"/>
        <v>0</v>
      </c>
    </row>
    <row r="80" spans="1:10" s="143" customFormat="1" ht="21.95" customHeight="1" x14ac:dyDescent="0.15">
      <c r="A80" s="182" t="s">
        <v>375</v>
      </c>
      <c r="B80" s="182" t="s">
        <v>347</v>
      </c>
      <c r="C80" s="182" t="s">
        <v>293</v>
      </c>
      <c r="D80" s="11" t="s">
        <v>386</v>
      </c>
      <c r="E80" s="157">
        <f t="shared" si="1"/>
        <v>3940000</v>
      </c>
      <c r="F80" s="157">
        <v>0</v>
      </c>
      <c r="G80" s="157"/>
      <c r="H80" s="157">
        <v>0</v>
      </c>
      <c r="I80" s="157">
        <v>3940000</v>
      </c>
      <c r="J80" s="157">
        <v>0</v>
      </c>
    </row>
    <row r="81" spans="1:10" s="158" customFormat="1" ht="21.95" customHeight="1" x14ac:dyDescent="0.15">
      <c r="A81" s="184" t="s">
        <v>477</v>
      </c>
      <c r="B81" s="184"/>
      <c r="C81" s="184"/>
      <c r="D81" s="153" t="s">
        <v>479</v>
      </c>
      <c r="E81" s="154">
        <f t="shared" si="1"/>
        <v>200000</v>
      </c>
      <c r="F81" s="154">
        <f>SUM(F82)</f>
        <v>0</v>
      </c>
      <c r="G81" s="154">
        <f t="shared" ref="G81:J82" si="43">SUM(G82)</f>
        <v>0</v>
      </c>
      <c r="H81" s="154">
        <f t="shared" si="43"/>
        <v>0</v>
      </c>
      <c r="I81" s="154">
        <f t="shared" si="43"/>
        <v>200000</v>
      </c>
      <c r="J81" s="154">
        <f t="shared" si="43"/>
        <v>0</v>
      </c>
    </row>
    <row r="82" spans="1:10" s="159" customFormat="1" ht="21.95" customHeight="1" x14ac:dyDescent="0.15">
      <c r="A82" s="183" t="s">
        <v>477</v>
      </c>
      <c r="B82" s="183" t="s">
        <v>478</v>
      </c>
      <c r="C82" s="183"/>
      <c r="D82" s="152" t="s">
        <v>476</v>
      </c>
      <c r="E82" s="157">
        <f t="shared" si="1"/>
        <v>200000</v>
      </c>
      <c r="F82" s="157">
        <f>SUM(F83)</f>
        <v>0</v>
      </c>
      <c r="G82" s="157">
        <f t="shared" si="43"/>
        <v>0</v>
      </c>
      <c r="H82" s="157">
        <f t="shared" si="43"/>
        <v>0</v>
      </c>
      <c r="I82" s="157">
        <f t="shared" si="43"/>
        <v>200000</v>
      </c>
      <c r="J82" s="157">
        <f t="shared" si="43"/>
        <v>0</v>
      </c>
    </row>
    <row r="83" spans="1:10" s="143" customFormat="1" ht="21.95" customHeight="1" x14ac:dyDescent="0.15">
      <c r="A83" s="183" t="s">
        <v>474</v>
      </c>
      <c r="B83" s="183" t="s">
        <v>475</v>
      </c>
      <c r="C83" s="183" t="s">
        <v>467</v>
      </c>
      <c r="D83" s="152" t="s">
        <v>461</v>
      </c>
      <c r="E83" s="157">
        <f t="shared" si="1"/>
        <v>200000</v>
      </c>
      <c r="F83" s="157"/>
      <c r="G83" s="157"/>
      <c r="H83" s="157"/>
      <c r="I83" s="157">
        <v>200000</v>
      </c>
      <c r="J83" s="157"/>
    </row>
    <row r="84" spans="1:10" s="155" customFormat="1" ht="21.95" customHeight="1" x14ac:dyDescent="0.15">
      <c r="A84" s="184" t="s">
        <v>387</v>
      </c>
      <c r="B84" s="184"/>
      <c r="C84" s="184"/>
      <c r="D84" s="153" t="s">
        <v>388</v>
      </c>
      <c r="E84" s="154">
        <f t="shared" si="1"/>
        <v>250000</v>
      </c>
      <c r="F84" s="154">
        <f>SUM(F85)</f>
        <v>0</v>
      </c>
      <c r="G84" s="154">
        <f t="shared" ref="G84:J84" si="44">SUM(G85)</f>
        <v>0</v>
      </c>
      <c r="H84" s="154">
        <f t="shared" si="44"/>
        <v>0</v>
      </c>
      <c r="I84" s="154">
        <f t="shared" si="44"/>
        <v>250000</v>
      </c>
      <c r="J84" s="154">
        <f t="shared" si="44"/>
        <v>0</v>
      </c>
    </row>
    <row r="85" spans="1:10" ht="21.95" customHeight="1" x14ac:dyDescent="0.15">
      <c r="A85" s="182" t="s">
        <v>389</v>
      </c>
      <c r="B85" s="182" t="s">
        <v>289</v>
      </c>
      <c r="C85" s="182"/>
      <c r="D85" s="11" t="s">
        <v>390</v>
      </c>
      <c r="E85" s="157">
        <f t="shared" si="1"/>
        <v>250000</v>
      </c>
      <c r="F85" s="157">
        <f>SUM(F86)</f>
        <v>0</v>
      </c>
      <c r="G85" s="157">
        <f t="shared" ref="G85:J85" si="45">SUM(G86)</f>
        <v>0</v>
      </c>
      <c r="H85" s="157">
        <f t="shared" si="45"/>
        <v>0</v>
      </c>
      <c r="I85" s="157">
        <f t="shared" si="45"/>
        <v>250000</v>
      </c>
      <c r="J85" s="157">
        <f t="shared" si="45"/>
        <v>0</v>
      </c>
    </row>
    <row r="86" spans="1:10" ht="21.95" customHeight="1" x14ac:dyDescent="0.15">
      <c r="A86" s="182" t="s">
        <v>391</v>
      </c>
      <c r="B86" s="182" t="s">
        <v>310</v>
      </c>
      <c r="C86" s="182" t="s">
        <v>291</v>
      </c>
      <c r="D86" s="11" t="s">
        <v>392</v>
      </c>
      <c r="E86" s="157">
        <f t="shared" si="1"/>
        <v>250000</v>
      </c>
      <c r="F86" s="154">
        <v>0</v>
      </c>
      <c r="G86" s="154"/>
      <c r="H86" s="154">
        <v>0</v>
      </c>
      <c r="I86" s="154">
        <v>250000</v>
      </c>
      <c r="J86" s="154">
        <v>0</v>
      </c>
    </row>
    <row r="87" spans="1:10" s="155" customFormat="1" ht="21.95" customHeight="1" x14ac:dyDescent="0.15">
      <c r="A87" s="184" t="s">
        <v>393</v>
      </c>
      <c r="B87" s="184"/>
      <c r="C87" s="184"/>
      <c r="D87" s="153" t="s">
        <v>394</v>
      </c>
      <c r="E87" s="154">
        <f t="shared" si="1"/>
        <v>300000</v>
      </c>
      <c r="F87" s="154">
        <f>SUM(F88)</f>
        <v>0</v>
      </c>
      <c r="G87" s="154">
        <f t="shared" ref="G87:J88" si="46">SUM(G88)</f>
        <v>0</v>
      </c>
      <c r="H87" s="154">
        <f t="shared" si="46"/>
        <v>0</v>
      </c>
      <c r="I87" s="154">
        <f t="shared" si="46"/>
        <v>300000</v>
      </c>
      <c r="J87" s="154">
        <f t="shared" si="46"/>
        <v>0</v>
      </c>
    </row>
    <row r="88" spans="1:10" ht="21.95" customHeight="1" x14ac:dyDescent="0.15">
      <c r="A88" s="182" t="s">
        <v>395</v>
      </c>
      <c r="B88" s="182" t="s">
        <v>313</v>
      </c>
      <c r="C88" s="182"/>
      <c r="D88" s="11" t="s">
        <v>396</v>
      </c>
      <c r="E88" s="157">
        <f t="shared" si="1"/>
        <v>300000</v>
      </c>
      <c r="F88" s="154">
        <f>SUM(F89)</f>
        <v>0</v>
      </c>
      <c r="G88" s="154">
        <f t="shared" si="46"/>
        <v>0</v>
      </c>
      <c r="H88" s="154">
        <f t="shared" si="46"/>
        <v>0</v>
      </c>
      <c r="I88" s="154">
        <f t="shared" si="46"/>
        <v>300000</v>
      </c>
      <c r="J88" s="154">
        <f t="shared" si="46"/>
        <v>0</v>
      </c>
    </row>
    <row r="89" spans="1:10" ht="21.95" customHeight="1" x14ac:dyDescent="0.15">
      <c r="A89" s="182" t="s">
        <v>397</v>
      </c>
      <c r="B89" s="182" t="s">
        <v>315</v>
      </c>
      <c r="C89" s="182" t="s">
        <v>291</v>
      </c>
      <c r="D89" s="11" t="s">
        <v>398</v>
      </c>
      <c r="E89" s="157">
        <f t="shared" ref="E89:E92" si="47">SUM(F89:J89)</f>
        <v>300000</v>
      </c>
      <c r="F89" s="157">
        <v>0</v>
      </c>
      <c r="G89" s="157"/>
      <c r="H89" s="157">
        <v>0</v>
      </c>
      <c r="I89" s="157">
        <v>300000</v>
      </c>
      <c r="J89" s="157">
        <v>0</v>
      </c>
    </row>
    <row r="90" spans="1:10" s="155" customFormat="1" ht="21.95" customHeight="1" x14ac:dyDescent="0.15">
      <c r="A90" s="184" t="s">
        <v>399</v>
      </c>
      <c r="B90" s="184"/>
      <c r="C90" s="184"/>
      <c r="D90" s="153" t="s">
        <v>229</v>
      </c>
      <c r="E90" s="154">
        <f t="shared" si="47"/>
        <v>300000</v>
      </c>
      <c r="F90" s="154">
        <f>SUM(F91)</f>
        <v>0</v>
      </c>
      <c r="G90" s="154">
        <f t="shared" ref="G90:J91" si="48">SUM(G91)</f>
        <v>0</v>
      </c>
      <c r="H90" s="154">
        <f t="shared" si="48"/>
        <v>0</v>
      </c>
      <c r="I90" s="154">
        <f t="shared" si="48"/>
        <v>300000</v>
      </c>
      <c r="J90" s="154">
        <f t="shared" si="48"/>
        <v>0</v>
      </c>
    </row>
    <row r="91" spans="1:10" ht="21.95" customHeight="1" x14ac:dyDescent="0.15">
      <c r="A91" s="182" t="s">
        <v>400</v>
      </c>
      <c r="B91" s="182" t="s">
        <v>401</v>
      </c>
      <c r="C91" s="182"/>
      <c r="D91" s="11" t="s">
        <v>402</v>
      </c>
      <c r="E91" s="157">
        <f t="shared" si="47"/>
        <v>300000</v>
      </c>
      <c r="F91" s="157">
        <f>SUM(F92)</f>
        <v>0</v>
      </c>
      <c r="G91" s="157">
        <f t="shared" si="48"/>
        <v>0</v>
      </c>
      <c r="H91" s="157">
        <f t="shared" si="48"/>
        <v>0</v>
      </c>
      <c r="I91" s="157">
        <f t="shared" si="48"/>
        <v>300000</v>
      </c>
      <c r="J91" s="157">
        <f t="shared" si="48"/>
        <v>0</v>
      </c>
    </row>
    <row r="92" spans="1:10" ht="21.95" customHeight="1" x14ac:dyDescent="0.15">
      <c r="A92" s="182" t="s">
        <v>403</v>
      </c>
      <c r="B92" s="182" t="s">
        <v>404</v>
      </c>
      <c r="C92" s="182" t="s">
        <v>289</v>
      </c>
      <c r="D92" s="11" t="s">
        <v>405</v>
      </c>
      <c r="E92" s="157">
        <f t="shared" si="47"/>
        <v>300000</v>
      </c>
      <c r="F92" s="157">
        <v>0</v>
      </c>
      <c r="G92" s="157"/>
      <c r="H92" s="157">
        <v>0</v>
      </c>
      <c r="I92" s="157">
        <v>300000</v>
      </c>
      <c r="J92" s="157">
        <v>0</v>
      </c>
    </row>
  </sheetData>
  <sheetProtection formatCells="0" formatColumns="0" formatRows="0"/>
  <mergeCells count="9">
    <mergeCell ref="G4:G5"/>
    <mergeCell ref="H4:H5"/>
    <mergeCell ref="I4:I5"/>
    <mergeCell ref="J4:J5"/>
    <mergeCell ref="A2:J2"/>
    <mergeCell ref="A4:C4"/>
    <mergeCell ref="D4:D5"/>
    <mergeCell ref="E4:E5"/>
    <mergeCell ref="F4:F5"/>
  </mergeCells>
  <phoneticPr fontId="0" type="noConversion"/>
  <printOptions horizontalCentered="1"/>
  <pageMargins left="0.51181102362204722" right="0.51181102362204722" top="0.39370078740157483" bottom="0.39370078740157483" header="0.51181102362204722" footer="0.51181102362204722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showGridLines="0" showZeros="0" workbookViewId="0">
      <selection activeCell="D7" sqref="D7"/>
    </sheetView>
  </sheetViews>
  <sheetFormatPr defaultRowHeight="11.25" x14ac:dyDescent="0.15"/>
  <cols>
    <col min="1" max="1" width="33.5" style="143" customWidth="1"/>
    <col min="2" max="2" width="27" style="143" customWidth="1"/>
    <col min="3" max="3" width="32.6640625" style="143" customWidth="1"/>
    <col min="4" max="4" width="27.83203125" style="143" customWidth="1"/>
    <col min="5" max="5" width="26" style="143" customWidth="1"/>
    <col min="6" max="6" width="27.5" style="143" customWidth="1"/>
    <col min="7" max="7" width="24.33203125" style="143" customWidth="1"/>
    <col min="8" max="16384" width="9.33203125" style="143"/>
  </cols>
  <sheetData>
    <row r="1" spans="1:9" ht="20.100000000000001" customHeight="1" x14ac:dyDescent="0.15">
      <c r="A1" s="121"/>
      <c r="B1" s="121"/>
      <c r="C1" s="121"/>
      <c r="D1" s="121"/>
      <c r="E1" s="121"/>
      <c r="G1" s="174" t="s">
        <v>67</v>
      </c>
    </row>
    <row r="2" spans="1:9" ht="20.100000000000001" customHeight="1" x14ac:dyDescent="0.25">
      <c r="A2" s="231" t="s">
        <v>556</v>
      </c>
      <c r="B2" s="231"/>
      <c r="C2" s="231"/>
      <c r="D2" s="231"/>
      <c r="E2" s="231"/>
      <c r="F2" s="231"/>
      <c r="G2" s="231"/>
    </row>
    <row r="3" spans="1:9" ht="20.100000000000001" customHeight="1" x14ac:dyDescent="0.15">
      <c r="A3" s="20" t="s">
        <v>406</v>
      </c>
      <c r="B3" s="121"/>
      <c r="C3" s="121"/>
      <c r="D3" s="121"/>
      <c r="E3" s="121"/>
      <c r="G3" s="174" t="s">
        <v>1</v>
      </c>
    </row>
    <row r="4" spans="1:9" ht="20.100000000000001" customHeight="1" x14ac:dyDescent="0.15">
      <c r="A4" s="232" t="s">
        <v>2</v>
      </c>
      <c r="B4" s="233"/>
      <c r="C4" s="217" t="s">
        <v>68</v>
      </c>
      <c r="D4" s="217"/>
      <c r="E4" s="217"/>
      <c r="F4" s="217"/>
      <c r="G4" s="217"/>
    </row>
    <row r="5" spans="1:9" ht="20.100000000000001" customHeight="1" x14ac:dyDescent="0.15">
      <c r="A5" s="178" t="s">
        <v>4</v>
      </c>
      <c r="B5" s="179" t="s">
        <v>5</v>
      </c>
      <c r="C5" s="180" t="s">
        <v>4</v>
      </c>
      <c r="D5" s="172" t="s">
        <v>69</v>
      </c>
      <c r="E5" s="172" t="s">
        <v>70</v>
      </c>
      <c r="F5" s="172" t="s">
        <v>71</v>
      </c>
      <c r="G5" s="181" t="s">
        <v>72</v>
      </c>
    </row>
    <row r="6" spans="1:9" ht="20.100000000000001" customHeight="1" x14ac:dyDescent="0.15">
      <c r="A6" s="2" t="s">
        <v>73</v>
      </c>
      <c r="B6" s="13">
        <f>SUM(B7:B9)</f>
        <v>34276916</v>
      </c>
      <c r="C6" s="68" t="s">
        <v>74</v>
      </c>
      <c r="D6" s="14">
        <f>SUM(E6:G6)</f>
        <v>34276916</v>
      </c>
      <c r="E6" s="15">
        <f>SUM(E7:E26)</f>
        <v>33176916</v>
      </c>
      <c r="F6" s="15">
        <f>SUM(F7:F26)</f>
        <v>1100000</v>
      </c>
      <c r="G6" s="144"/>
    </row>
    <row r="7" spans="1:9" ht="20.100000000000001" customHeight="1" x14ac:dyDescent="0.15">
      <c r="A7" s="2" t="s">
        <v>75</v>
      </c>
      <c r="B7" s="1">
        <v>33176916</v>
      </c>
      <c r="C7" s="68" t="s">
        <v>7</v>
      </c>
      <c r="D7" s="14">
        <f t="shared" ref="D7:D28" si="0">SUM(E7:G7)</f>
        <v>20278352</v>
      </c>
      <c r="E7" s="173">
        <v>20278352</v>
      </c>
      <c r="F7" s="16">
        <v>0</v>
      </c>
      <c r="G7" s="144"/>
      <c r="H7" s="124"/>
      <c r="I7" s="124"/>
    </row>
    <row r="8" spans="1:9" ht="20.100000000000001" customHeight="1" x14ac:dyDescent="0.15">
      <c r="A8" s="2" t="s">
        <v>76</v>
      </c>
      <c r="B8" s="17">
        <v>1100000</v>
      </c>
      <c r="C8" s="68" t="s">
        <v>9</v>
      </c>
      <c r="D8" s="14">
        <f t="shared" si="0"/>
        <v>0</v>
      </c>
      <c r="E8" s="173">
        <v>0</v>
      </c>
      <c r="F8" s="16">
        <v>0</v>
      </c>
      <c r="G8" s="144"/>
      <c r="H8" s="124"/>
      <c r="I8" s="124"/>
    </row>
    <row r="9" spans="1:9" ht="20.100000000000001" customHeight="1" x14ac:dyDescent="0.15">
      <c r="A9" s="2" t="s">
        <v>77</v>
      </c>
      <c r="B9" s="69"/>
      <c r="C9" s="68" t="s">
        <v>11</v>
      </c>
      <c r="D9" s="14">
        <f t="shared" si="0"/>
        <v>0</v>
      </c>
      <c r="E9" s="173"/>
      <c r="F9" s="16">
        <v>0</v>
      </c>
      <c r="G9" s="144"/>
      <c r="H9" s="124"/>
      <c r="I9" s="124"/>
    </row>
    <row r="10" spans="1:9" ht="20.100000000000001" customHeight="1" x14ac:dyDescent="0.15">
      <c r="A10" s="2"/>
      <c r="B10" s="69"/>
      <c r="C10" s="70" t="s">
        <v>13</v>
      </c>
      <c r="D10" s="14">
        <f t="shared" si="0"/>
        <v>0</v>
      </c>
      <c r="E10" s="173"/>
      <c r="F10" s="16">
        <v>0</v>
      </c>
      <c r="G10" s="144"/>
      <c r="H10" s="124"/>
    </row>
    <row r="11" spans="1:9" ht="20.100000000000001" customHeight="1" x14ac:dyDescent="0.15">
      <c r="A11" s="2"/>
      <c r="B11" s="69"/>
      <c r="C11" s="70" t="s">
        <v>15</v>
      </c>
      <c r="D11" s="14">
        <f t="shared" si="0"/>
        <v>150000</v>
      </c>
      <c r="E11" s="173">
        <v>150000</v>
      </c>
      <c r="F11" s="16">
        <v>0</v>
      </c>
      <c r="G11" s="144"/>
      <c r="H11" s="124"/>
    </row>
    <row r="12" spans="1:9" ht="20.100000000000001" customHeight="1" x14ac:dyDescent="0.15">
      <c r="A12" s="2" t="s">
        <v>78</v>
      </c>
      <c r="B12" s="71">
        <f>SUM(B13:B15)</f>
        <v>0</v>
      </c>
      <c r="C12" s="70" t="s">
        <v>16</v>
      </c>
      <c r="D12" s="14">
        <f t="shared" si="0"/>
        <v>120000</v>
      </c>
      <c r="E12" s="173">
        <v>120000</v>
      </c>
      <c r="F12" s="16">
        <v>0</v>
      </c>
      <c r="G12" s="144"/>
      <c r="H12" s="124"/>
      <c r="I12" s="124"/>
    </row>
    <row r="13" spans="1:9" ht="20.100000000000001" customHeight="1" x14ac:dyDescent="0.15">
      <c r="A13" s="2" t="s">
        <v>75</v>
      </c>
      <c r="B13" s="71"/>
      <c r="C13" s="70" t="s">
        <v>17</v>
      </c>
      <c r="D13" s="14">
        <f t="shared" si="0"/>
        <v>1113564</v>
      </c>
      <c r="E13" s="173">
        <v>1113564</v>
      </c>
      <c r="F13" s="16">
        <v>0</v>
      </c>
      <c r="G13" s="144"/>
      <c r="H13" s="124"/>
      <c r="I13" s="124"/>
    </row>
    <row r="14" spans="1:9" ht="20.100000000000001" customHeight="1" x14ac:dyDescent="0.15">
      <c r="A14" s="2" t="s">
        <v>76</v>
      </c>
      <c r="B14" s="71"/>
      <c r="C14" s="70" t="s">
        <v>18</v>
      </c>
      <c r="D14" s="14">
        <f t="shared" si="0"/>
        <v>325000</v>
      </c>
      <c r="E14" s="173">
        <v>325000</v>
      </c>
      <c r="F14" s="16">
        <v>0</v>
      </c>
      <c r="G14" s="144"/>
      <c r="H14" s="124"/>
      <c r="I14" s="124"/>
    </row>
    <row r="15" spans="1:9" ht="20.100000000000001" customHeight="1" x14ac:dyDescent="0.15">
      <c r="A15" s="18" t="s">
        <v>77</v>
      </c>
      <c r="B15" s="71"/>
      <c r="C15" s="70" t="s">
        <v>19</v>
      </c>
      <c r="D15" s="14">
        <f t="shared" si="0"/>
        <v>1750000</v>
      </c>
      <c r="E15" s="173">
        <v>1750000</v>
      </c>
      <c r="F15" s="16">
        <v>0</v>
      </c>
      <c r="G15" s="144"/>
      <c r="H15" s="124"/>
      <c r="I15" s="124"/>
    </row>
    <row r="16" spans="1:9" ht="20.100000000000001" customHeight="1" x14ac:dyDescent="0.15">
      <c r="A16" s="2"/>
      <c r="B16" s="71"/>
      <c r="C16" s="70" t="s">
        <v>20</v>
      </c>
      <c r="D16" s="14">
        <f t="shared" si="0"/>
        <v>1800000</v>
      </c>
      <c r="E16" s="173">
        <v>1000000</v>
      </c>
      <c r="F16" s="16">
        <v>800000</v>
      </c>
      <c r="G16" s="144"/>
      <c r="H16" s="124"/>
      <c r="I16" s="124"/>
    </row>
    <row r="17" spans="1:9" ht="20.100000000000001" customHeight="1" x14ac:dyDescent="0.15">
      <c r="A17" s="2"/>
      <c r="B17" s="71"/>
      <c r="C17" s="70" t="s">
        <v>21</v>
      </c>
      <c r="D17" s="14">
        <f t="shared" si="0"/>
        <v>7690000</v>
      </c>
      <c r="E17" s="173">
        <v>7690000</v>
      </c>
      <c r="F17" s="16">
        <v>0</v>
      </c>
      <c r="G17" s="144"/>
      <c r="H17" s="124"/>
    </row>
    <row r="18" spans="1:9" ht="20.100000000000001" customHeight="1" x14ac:dyDescent="0.15">
      <c r="A18" s="2"/>
      <c r="B18" s="71"/>
      <c r="C18" s="70" t="s">
        <v>22</v>
      </c>
      <c r="D18" s="14">
        <f t="shared" si="0"/>
        <v>0</v>
      </c>
      <c r="E18" s="173">
        <v>0</v>
      </c>
      <c r="F18" s="16">
        <v>0</v>
      </c>
      <c r="G18" s="144"/>
      <c r="H18" s="124"/>
      <c r="I18" s="124"/>
    </row>
    <row r="19" spans="1:9" ht="20.100000000000001" customHeight="1" x14ac:dyDescent="0.15">
      <c r="A19" s="2"/>
      <c r="B19" s="71"/>
      <c r="C19" s="70" t="s">
        <v>23</v>
      </c>
      <c r="D19" s="14">
        <f t="shared" si="0"/>
        <v>200000</v>
      </c>
      <c r="E19" s="173">
        <v>200000</v>
      </c>
      <c r="F19" s="16">
        <v>0</v>
      </c>
      <c r="G19" s="144"/>
      <c r="H19" s="124"/>
    </row>
    <row r="20" spans="1:9" ht="20.100000000000001" customHeight="1" x14ac:dyDescent="0.15">
      <c r="A20" s="2"/>
      <c r="B20" s="71"/>
      <c r="C20" s="70" t="s">
        <v>24</v>
      </c>
      <c r="D20" s="14">
        <f t="shared" si="0"/>
        <v>250000</v>
      </c>
      <c r="E20" s="173">
        <v>250000</v>
      </c>
      <c r="F20" s="16">
        <v>0</v>
      </c>
      <c r="G20" s="144"/>
      <c r="H20" s="124"/>
    </row>
    <row r="21" spans="1:9" ht="20.100000000000001" customHeight="1" x14ac:dyDescent="0.15">
      <c r="A21" s="2"/>
      <c r="B21" s="71"/>
      <c r="C21" s="70" t="s">
        <v>25</v>
      </c>
      <c r="D21" s="14">
        <f t="shared" si="0"/>
        <v>0</v>
      </c>
      <c r="E21" s="173">
        <v>0</v>
      </c>
      <c r="F21" s="16">
        <v>0</v>
      </c>
      <c r="G21" s="144"/>
    </row>
    <row r="22" spans="1:9" ht="20.100000000000001" customHeight="1" x14ac:dyDescent="0.15">
      <c r="A22" s="2"/>
      <c r="B22" s="71"/>
      <c r="C22" s="70" t="s">
        <v>26</v>
      </c>
      <c r="D22" s="14">
        <f t="shared" si="0"/>
        <v>0</v>
      </c>
      <c r="E22" s="173">
        <v>0</v>
      </c>
      <c r="F22" s="16">
        <v>0</v>
      </c>
      <c r="G22" s="144"/>
    </row>
    <row r="23" spans="1:9" ht="20.100000000000001" customHeight="1" x14ac:dyDescent="0.15">
      <c r="A23" s="2"/>
      <c r="B23" s="71"/>
      <c r="C23" s="70" t="s">
        <v>27</v>
      </c>
      <c r="D23" s="14">
        <f t="shared" si="0"/>
        <v>0</v>
      </c>
      <c r="E23" s="173">
        <v>0</v>
      </c>
      <c r="F23" s="16">
        <v>0</v>
      </c>
      <c r="G23" s="144"/>
    </row>
    <row r="24" spans="1:9" ht="20.100000000000001" customHeight="1" x14ac:dyDescent="0.15">
      <c r="A24" s="2"/>
      <c r="B24" s="71"/>
      <c r="C24" s="70" t="s">
        <v>28</v>
      </c>
      <c r="D24" s="14">
        <f t="shared" si="0"/>
        <v>0</v>
      </c>
      <c r="E24" s="173">
        <v>0</v>
      </c>
      <c r="F24" s="16">
        <v>0</v>
      </c>
      <c r="G24" s="144"/>
    </row>
    <row r="25" spans="1:9" ht="20.100000000000001" customHeight="1" x14ac:dyDescent="0.15">
      <c r="A25" s="2"/>
      <c r="B25" s="71"/>
      <c r="C25" s="70" t="s">
        <v>29</v>
      </c>
      <c r="D25" s="14">
        <f t="shared" si="0"/>
        <v>300000</v>
      </c>
      <c r="E25" s="173">
        <v>300000</v>
      </c>
      <c r="F25" s="16">
        <v>0</v>
      </c>
      <c r="G25" s="144"/>
    </row>
    <row r="26" spans="1:9" ht="20.100000000000001" customHeight="1" x14ac:dyDescent="0.15">
      <c r="A26" s="2"/>
      <c r="B26" s="71"/>
      <c r="C26" s="70" t="s">
        <v>31</v>
      </c>
      <c r="D26" s="14">
        <f t="shared" si="0"/>
        <v>300000</v>
      </c>
      <c r="E26" s="173"/>
      <c r="F26" s="16">
        <v>300000</v>
      </c>
      <c r="G26" s="144"/>
    </row>
    <row r="27" spans="1:9" ht="20.100000000000001" customHeight="1" x14ac:dyDescent="0.15">
      <c r="A27" s="2"/>
      <c r="B27" s="71"/>
      <c r="C27" s="70" t="s">
        <v>36</v>
      </c>
      <c r="D27" s="14">
        <f t="shared" si="0"/>
        <v>0</v>
      </c>
      <c r="E27" s="72"/>
      <c r="F27" s="73"/>
      <c r="G27" s="144"/>
    </row>
    <row r="28" spans="1:9" ht="20.100000000000001" customHeight="1" x14ac:dyDescent="0.15">
      <c r="A28" s="19" t="s">
        <v>37</v>
      </c>
      <c r="B28" s="17">
        <f>SUM(B6,B12)</f>
        <v>34276916</v>
      </c>
      <c r="C28" s="74" t="s">
        <v>38</v>
      </c>
      <c r="D28" s="14">
        <f t="shared" si="0"/>
        <v>34276916</v>
      </c>
      <c r="E28" s="15">
        <f>SUM(E6,E27)</f>
        <v>33176916</v>
      </c>
      <c r="F28" s="15">
        <f>SUM(F6,F27)</f>
        <v>1100000</v>
      </c>
      <c r="G28" s="144"/>
      <c r="H28" s="124"/>
    </row>
    <row r="29" spans="1:9" ht="9.75" customHeight="1" x14ac:dyDescent="0.15">
      <c r="B29" s="124"/>
      <c r="D29" s="124"/>
      <c r="E29" s="124"/>
      <c r="F29" s="124"/>
      <c r="G29" s="124"/>
      <c r="H29" s="124"/>
    </row>
    <row r="30" spans="1:9" ht="9.75" customHeight="1" x14ac:dyDescent="0.15">
      <c r="B30" s="124"/>
      <c r="C30" s="124"/>
      <c r="D30" s="124"/>
      <c r="E30" s="124"/>
      <c r="F30" s="124"/>
      <c r="G30" s="124"/>
    </row>
    <row r="31" spans="1:9" ht="9.75" customHeight="1" x14ac:dyDescent="0.15">
      <c r="C31" s="124"/>
      <c r="E31" s="124"/>
      <c r="F31" s="124"/>
    </row>
    <row r="32" spans="1:9" ht="9.75" customHeight="1" x14ac:dyDescent="0.15">
      <c r="C32" s="124"/>
      <c r="E32" s="124"/>
      <c r="F32" s="124"/>
    </row>
    <row r="33" spans="2:6" ht="9.75" customHeight="1" x14ac:dyDescent="0.15">
      <c r="C33" s="124"/>
      <c r="D33" s="124"/>
      <c r="F33" s="124"/>
    </row>
    <row r="34" spans="2:6" ht="9.75" customHeight="1" x14ac:dyDescent="0.15">
      <c r="D34" s="124"/>
      <c r="E34" s="124"/>
      <c r="F34" s="124"/>
    </row>
    <row r="35" spans="2:6" ht="9.75" customHeight="1" x14ac:dyDescent="0.15">
      <c r="B35" s="124"/>
      <c r="D35" s="124"/>
      <c r="E35" s="124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showGridLines="0" showZeros="0" workbookViewId="0">
      <selection activeCell="D11" sqref="D11"/>
    </sheetView>
  </sheetViews>
  <sheetFormatPr defaultRowHeight="11.25" x14ac:dyDescent="0.15"/>
  <cols>
    <col min="1" max="1" width="9.6640625" style="159" customWidth="1"/>
    <col min="2" max="2" width="9" style="159" customWidth="1"/>
    <col min="3" max="3" width="37.6640625" style="159" customWidth="1"/>
    <col min="4" max="4" width="18.6640625" style="159" customWidth="1"/>
    <col min="5" max="5" width="18.83203125" style="159" customWidth="1"/>
    <col min="6" max="6" width="13.6640625" style="159" customWidth="1"/>
    <col min="7" max="7" width="13.83203125" style="159" customWidth="1"/>
    <col min="8" max="8" width="12.83203125" style="159" customWidth="1"/>
    <col min="9" max="9" width="18" style="159" customWidth="1"/>
    <col min="10" max="10" width="12.6640625" style="159" customWidth="1"/>
    <col min="11" max="11" width="13" style="159" customWidth="1"/>
    <col min="12" max="12" width="13.1640625" style="159" customWidth="1"/>
    <col min="13" max="13" width="0.5" style="159" customWidth="1"/>
    <col min="14" max="16384" width="9.33203125" style="159"/>
  </cols>
  <sheetData>
    <row r="1" spans="1:13" ht="20.100000000000001" customHeight="1" x14ac:dyDescent="0.15">
      <c r="L1" s="164" t="s">
        <v>79</v>
      </c>
    </row>
    <row r="2" spans="1:13" ht="20.100000000000001" customHeight="1" x14ac:dyDescent="0.15">
      <c r="A2" s="236" t="s">
        <v>557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165"/>
    </row>
    <row r="3" spans="1:13" ht="20.100000000000001" customHeight="1" x14ac:dyDescent="0.15">
      <c r="A3" s="237" t="s">
        <v>458</v>
      </c>
      <c r="B3" s="237"/>
      <c r="C3" s="237" t="s">
        <v>80</v>
      </c>
      <c r="D3" s="237"/>
      <c r="E3" s="166"/>
      <c r="F3" s="166"/>
      <c r="G3" s="166"/>
      <c r="H3" s="166"/>
      <c r="I3" s="166"/>
      <c r="J3" s="166"/>
      <c r="K3" s="238" t="s">
        <v>1</v>
      </c>
      <c r="L3" s="238"/>
      <c r="M3" s="169"/>
    </row>
    <row r="4" spans="1:13" ht="19.5" customHeight="1" x14ac:dyDescent="0.15">
      <c r="A4" s="234" t="s">
        <v>81</v>
      </c>
      <c r="B4" s="220" t="s">
        <v>82</v>
      </c>
      <c r="C4" s="234" t="s">
        <v>83</v>
      </c>
      <c r="D4" s="234" t="s">
        <v>57</v>
      </c>
      <c r="E4" s="235" t="s">
        <v>58</v>
      </c>
      <c r="F4" s="235"/>
      <c r="G4" s="235"/>
      <c r="H4" s="235"/>
      <c r="I4" s="235" t="s">
        <v>59</v>
      </c>
      <c r="J4" s="235" t="s">
        <v>60</v>
      </c>
      <c r="K4" s="234" t="s">
        <v>61</v>
      </c>
      <c r="L4" s="234" t="s">
        <v>62</v>
      </c>
      <c r="M4" s="170"/>
    </row>
    <row r="5" spans="1:13" ht="31.5" customHeight="1" x14ac:dyDescent="0.15">
      <c r="A5" s="235"/>
      <c r="B5" s="219"/>
      <c r="C5" s="235"/>
      <c r="D5" s="235"/>
      <c r="E5" s="175" t="s">
        <v>84</v>
      </c>
      <c r="F5" s="175" t="s">
        <v>85</v>
      </c>
      <c r="G5" s="175" t="s">
        <v>86</v>
      </c>
      <c r="H5" s="175" t="s">
        <v>87</v>
      </c>
      <c r="I5" s="235"/>
      <c r="J5" s="235"/>
      <c r="K5" s="235"/>
      <c r="L5" s="235"/>
      <c r="M5" s="170"/>
    </row>
    <row r="6" spans="1:13" ht="20.100000000000001" customHeight="1" x14ac:dyDescent="0.15">
      <c r="A6" s="167" t="s">
        <v>88</v>
      </c>
      <c r="B6" s="167" t="s">
        <v>88</v>
      </c>
      <c r="C6" s="167" t="s">
        <v>89</v>
      </c>
      <c r="D6" s="75" t="s">
        <v>90</v>
      </c>
      <c r="E6" s="75" t="s">
        <v>91</v>
      </c>
      <c r="F6" s="75" t="s">
        <v>92</v>
      </c>
      <c r="G6" s="75" t="s">
        <v>93</v>
      </c>
      <c r="H6" s="75" t="s">
        <v>94</v>
      </c>
      <c r="I6" s="75" t="s">
        <v>95</v>
      </c>
      <c r="J6" s="75" t="s">
        <v>96</v>
      </c>
      <c r="K6" s="75" t="s">
        <v>97</v>
      </c>
      <c r="L6" s="75" t="s">
        <v>98</v>
      </c>
      <c r="M6" s="168"/>
    </row>
    <row r="7" spans="1:13" ht="20.100000000000001" customHeight="1" x14ac:dyDescent="0.15">
      <c r="A7" s="21" t="s">
        <v>407</v>
      </c>
      <c r="B7" s="22"/>
      <c r="C7" s="23" t="s">
        <v>69</v>
      </c>
      <c r="D7" s="24">
        <f>SUM(D8)</f>
        <v>33176916</v>
      </c>
      <c r="E7" s="24">
        <f t="shared" ref="E7:K7" si="0">SUM(E8)</f>
        <v>16760916</v>
      </c>
      <c r="F7" s="24">
        <f t="shared" si="0"/>
        <v>12958352</v>
      </c>
      <c r="G7" s="24">
        <f t="shared" si="0"/>
        <v>2689000</v>
      </c>
      <c r="H7" s="24">
        <f t="shared" si="0"/>
        <v>1113564</v>
      </c>
      <c r="I7" s="24">
        <f t="shared" si="0"/>
        <v>11126000</v>
      </c>
      <c r="J7" s="24">
        <f t="shared" si="0"/>
        <v>0</v>
      </c>
      <c r="K7" s="24">
        <f t="shared" si="0"/>
        <v>5290000</v>
      </c>
      <c r="L7" s="140">
        <f>SUM(L8:L40)</f>
        <v>0</v>
      </c>
      <c r="M7" s="108"/>
    </row>
    <row r="8" spans="1:13" ht="20.100000000000001" customHeight="1" x14ac:dyDescent="0.15">
      <c r="A8" s="21" t="s">
        <v>407</v>
      </c>
      <c r="B8" s="22"/>
      <c r="C8" s="23" t="s">
        <v>408</v>
      </c>
      <c r="D8" s="24">
        <f>SUM(E8,I8,J8,K8,L8)</f>
        <v>33176916</v>
      </c>
      <c r="E8" s="24">
        <f t="shared" ref="E8" si="1">SUM(F8:H8)</f>
        <v>16760916</v>
      </c>
      <c r="F8" s="24">
        <f t="shared" ref="F8:L8" si="2">SUM(F9:F40)</f>
        <v>12958352</v>
      </c>
      <c r="G8" s="24">
        <f t="shared" si="2"/>
        <v>2689000</v>
      </c>
      <c r="H8" s="24">
        <f t="shared" si="2"/>
        <v>1113564</v>
      </c>
      <c r="I8" s="24">
        <f t="shared" si="2"/>
        <v>11126000</v>
      </c>
      <c r="J8" s="140">
        <f t="shared" si="2"/>
        <v>0</v>
      </c>
      <c r="K8" s="140">
        <f t="shared" si="2"/>
        <v>5290000</v>
      </c>
      <c r="L8" s="140">
        <f t="shared" si="2"/>
        <v>0</v>
      </c>
    </row>
    <row r="9" spans="1:13" ht="20.100000000000001" customHeight="1" x14ac:dyDescent="0.15">
      <c r="A9" s="21" t="s">
        <v>409</v>
      </c>
      <c r="B9" s="22" t="s">
        <v>410</v>
      </c>
      <c r="C9" s="23" t="s">
        <v>411</v>
      </c>
      <c r="D9" s="24">
        <f>SUM(E9,I9,J9,K9,L9)</f>
        <v>15452352</v>
      </c>
      <c r="E9" s="24">
        <f>SUM(F9:H9)</f>
        <v>15452352</v>
      </c>
      <c r="F9" s="24">
        <v>12958352</v>
      </c>
      <c r="G9" s="24">
        <v>2494000</v>
      </c>
      <c r="H9" s="24">
        <v>0</v>
      </c>
      <c r="I9" s="24">
        <v>0</v>
      </c>
      <c r="J9" s="140">
        <v>0</v>
      </c>
      <c r="K9" s="140">
        <v>0</v>
      </c>
      <c r="L9" s="140">
        <v>0</v>
      </c>
    </row>
    <row r="10" spans="1:13" ht="20.100000000000001" customHeight="1" x14ac:dyDescent="0.15">
      <c r="A10" s="21" t="s">
        <v>409</v>
      </c>
      <c r="B10" s="22" t="s">
        <v>412</v>
      </c>
      <c r="C10" s="23" t="s">
        <v>413</v>
      </c>
      <c r="D10" s="24">
        <f t="shared" ref="D10:D40" si="3">SUM(E10,I10,J10,K10,L10)</f>
        <v>556000</v>
      </c>
      <c r="E10" s="24">
        <f t="shared" ref="E10:E40" si="4">SUM(F10:H10)</f>
        <v>0</v>
      </c>
      <c r="F10" s="24">
        <v>0</v>
      </c>
      <c r="G10" s="24"/>
      <c r="H10" s="24">
        <v>0</v>
      </c>
      <c r="I10" s="24">
        <v>556000</v>
      </c>
      <c r="J10" s="140">
        <v>0</v>
      </c>
      <c r="K10" s="140">
        <v>0</v>
      </c>
      <c r="L10" s="140">
        <v>0</v>
      </c>
    </row>
    <row r="11" spans="1:13" ht="20.100000000000001" customHeight="1" x14ac:dyDescent="0.15">
      <c r="A11" s="21" t="s">
        <v>409</v>
      </c>
      <c r="B11" s="22" t="s">
        <v>414</v>
      </c>
      <c r="C11" s="23" t="s">
        <v>415</v>
      </c>
      <c r="D11" s="24">
        <f t="shared" si="3"/>
        <v>3540000</v>
      </c>
      <c r="E11" s="24">
        <f t="shared" si="4"/>
        <v>0</v>
      </c>
      <c r="F11" s="24">
        <v>0</v>
      </c>
      <c r="G11" s="24"/>
      <c r="H11" s="24"/>
      <c r="I11" s="24">
        <v>3540000</v>
      </c>
      <c r="J11" s="24">
        <v>0</v>
      </c>
      <c r="K11" s="24">
        <v>0</v>
      </c>
      <c r="L11" s="140">
        <v>0</v>
      </c>
    </row>
    <row r="12" spans="1:13" ht="20.100000000000001" customHeight="1" x14ac:dyDescent="0.15">
      <c r="A12" s="21" t="s">
        <v>409</v>
      </c>
      <c r="B12" s="22" t="s">
        <v>416</v>
      </c>
      <c r="C12" s="23" t="s">
        <v>417</v>
      </c>
      <c r="D12" s="24">
        <f t="shared" si="3"/>
        <v>50000</v>
      </c>
      <c r="E12" s="24">
        <f t="shared" si="4"/>
        <v>50000</v>
      </c>
      <c r="F12" s="24">
        <v>0</v>
      </c>
      <c r="G12" s="24">
        <v>50000</v>
      </c>
      <c r="H12" s="24">
        <v>0</v>
      </c>
      <c r="I12" s="24"/>
      <c r="J12" s="24">
        <v>0</v>
      </c>
      <c r="K12" s="24">
        <v>0</v>
      </c>
      <c r="L12" s="140">
        <v>0</v>
      </c>
    </row>
    <row r="13" spans="1:13" ht="20.100000000000001" customHeight="1" x14ac:dyDescent="0.15">
      <c r="A13" s="21" t="s">
        <v>409</v>
      </c>
      <c r="B13" s="22" t="s">
        <v>536</v>
      </c>
      <c r="C13" s="23" t="s">
        <v>538</v>
      </c>
      <c r="D13" s="24">
        <f>SUM(E13,I13,J13,K13,L13)</f>
        <v>150000</v>
      </c>
      <c r="E13" s="24">
        <f t="shared" si="4"/>
        <v>100000</v>
      </c>
      <c r="F13" s="24"/>
      <c r="G13" s="24">
        <v>100000</v>
      </c>
      <c r="H13" s="24"/>
      <c r="I13" s="24">
        <v>50000</v>
      </c>
      <c r="J13" s="24"/>
      <c r="K13" s="24"/>
      <c r="L13" s="140"/>
    </row>
    <row r="14" spans="1:13" ht="20.100000000000001" customHeight="1" x14ac:dyDescent="0.15">
      <c r="A14" s="21" t="s">
        <v>409</v>
      </c>
      <c r="B14" s="22" t="s">
        <v>537</v>
      </c>
      <c r="C14" s="23" t="s">
        <v>507</v>
      </c>
      <c r="D14" s="24">
        <f>SUM(E14,I14,J14,K14,L14)</f>
        <v>70000</v>
      </c>
      <c r="E14" s="24">
        <f t="shared" si="4"/>
        <v>0</v>
      </c>
      <c r="F14" s="24"/>
      <c r="G14" s="24"/>
      <c r="H14" s="24"/>
      <c r="I14" s="24">
        <v>70000</v>
      </c>
      <c r="J14" s="24"/>
      <c r="K14" s="24"/>
      <c r="L14" s="140"/>
    </row>
    <row r="15" spans="1:13" ht="20.100000000000001" customHeight="1" x14ac:dyDescent="0.15">
      <c r="A15" s="21" t="s">
        <v>409</v>
      </c>
      <c r="B15" s="22" t="s">
        <v>418</v>
      </c>
      <c r="C15" s="23" t="s">
        <v>419</v>
      </c>
      <c r="D15" s="24">
        <f t="shared" si="3"/>
        <v>280000</v>
      </c>
      <c r="E15" s="24">
        <f t="shared" si="4"/>
        <v>0</v>
      </c>
      <c r="F15" s="24">
        <v>0</v>
      </c>
      <c r="G15" s="24">
        <v>0</v>
      </c>
      <c r="H15" s="24"/>
      <c r="I15" s="24">
        <v>280000</v>
      </c>
      <c r="J15" s="24">
        <v>0</v>
      </c>
      <c r="K15" s="24"/>
      <c r="L15" s="140">
        <v>0</v>
      </c>
    </row>
    <row r="16" spans="1:13" ht="20.100000000000001" customHeight="1" x14ac:dyDescent="0.15">
      <c r="A16" s="21" t="s">
        <v>409</v>
      </c>
      <c r="B16" s="22" t="s">
        <v>420</v>
      </c>
      <c r="C16" s="23" t="s">
        <v>421</v>
      </c>
      <c r="D16" s="24">
        <f t="shared" si="3"/>
        <v>180000</v>
      </c>
      <c r="E16" s="24">
        <f t="shared" si="4"/>
        <v>0</v>
      </c>
      <c r="F16" s="24">
        <v>0</v>
      </c>
      <c r="G16" s="24"/>
      <c r="H16" s="24">
        <v>0</v>
      </c>
      <c r="I16" s="24">
        <v>80000</v>
      </c>
      <c r="J16" s="24">
        <v>0</v>
      </c>
      <c r="K16" s="24">
        <v>100000</v>
      </c>
      <c r="L16" s="140">
        <v>0</v>
      </c>
    </row>
    <row r="17" spans="1:12" ht="20.100000000000001" customHeight="1" x14ac:dyDescent="0.15">
      <c r="A17" s="21" t="s">
        <v>409</v>
      </c>
      <c r="B17" s="22" t="s">
        <v>480</v>
      </c>
      <c r="C17" s="23" t="s">
        <v>481</v>
      </c>
      <c r="D17" s="24">
        <f t="shared" si="3"/>
        <v>150000</v>
      </c>
      <c r="E17" s="24">
        <f t="shared" si="4"/>
        <v>0</v>
      </c>
      <c r="F17" s="24"/>
      <c r="G17" s="24"/>
      <c r="H17" s="24"/>
      <c r="I17" s="24"/>
      <c r="J17" s="24"/>
      <c r="K17" s="24">
        <v>150000</v>
      </c>
      <c r="L17" s="140"/>
    </row>
    <row r="18" spans="1:12" ht="20.100000000000001" customHeight="1" x14ac:dyDescent="0.15">
      <c r="A18" s="21" t="s">
        <v>409</v>
      </c>
      <c r="B18" s="22" t="s">
        <v>422</v>
      </c>
      <c r="C18" s="23" t="s">
        <v>423</v>
      </c>
      <c r="D18" s="24">
        <f t="shared" si="3"/>
        <v>20000</v>
      </c>
      <c r="E18" s="24">
        <f t="shared" si="4"/>
        <v>20000</v>
      </c>
      <c r="F18" s="24">
        <v>0</v>
      </c>
      <c r="G18" s="24">
        <v>20000</v>
      </c>
      <c r="H18" s="24">
        <v>0</v>
      </c>
      <c r="I18" s="24"/>
      <c r="J18" s="24">
        <v>0</v>
      </c>
      <c r="K18" s="24">
        <v>0</v>
      </c>
      <c r="L18" s="140">
        <v>0</v>
      </c>
    </row>
    <row r="19" spans="1:12" ht="20.100000000000001" customHeight="1" x14ac:dyDescent="0.15">
      <c r="A19" s="21" t="s">
        <v>409</v>
      </c>
      <c r="B19" s="22" t="s">
        <v>424</v>
      </c>
      <c r="C19" s="23" t="s">
        <v>425</v>
      </c>
      <c r="D19" s="24">
        <f t="shared" si="3"/>
        <v>100000</v>
      </c>
      <c r="E19" s="24">
        <f t="shared" si="4"/>
        <v>0</v>
      </c>
      <c r="F19" s="24">
        <v>0</v>
      </c>
      <c r="G19" s="24">
        <v>0</v>
      </c>
      <c r="H19" s="24">
        <v>0</v>
      </c>
      <c r="I19" s="24"/>
      <c r="J19" s="24">
        <v>0</v>
      </c>
      <c r="K19" s="24">
        <v>100000</v>
      </c>
      <c r="L19" s="140">
        <v>0</v>
      </c>
    </row>
    <row r="20" spans="1:12" ht="20.100000000000001" customHeight="1" x14ac:dyDescent="0.15">
      <c r="A20" s="21" t="s">
        <v>409</v>
      </c>
      <c r="B20" s="22" t="s">
        <v>426</v>
      </c>
      <c r="C20" s="23" t="s">
        <v>427</v>
      </c>
      <c r="D20" s="24">
        <f t="shared" si="3"/>
        <v>303564</v>
      </c>
      <c r="E20" s="24">
        <f t="shared" si="4"/>
        <v>303564</v>
      </c>
      <c r="F20" s="24">
        <v>0</v>
      </c>
      <c r="G20" s="24">
        <v>0</v>
      </c>
      <c r="H20" s="24">
        <v>303564</v>
      </c>
      <c r="I20" s="24">
        <v>0</v>
      </c>
      <c r="J20" s="24">
        <v>0</v>
      </c>
      <c r="K20" s="24">
        <v>0</v>
      </c>
      <c r="L20" s="140">
        <v>0</v>
      </c>
    </row>
    <row r="21" spans="1:12" ht="20.100000000000001" customHeight="1" x14ac:dyDescent="0.15">
      <c r="A21" s="21" t="s">
        <v>409</v>
      </c>
      <c r="B21" s="22" t="s">
        <v>539</v>
      </c>
      <c r="C21" s="152" t="s">
        <v>543</v>
      </c>
      <c r="D21" s="24">
        <f t="shared" si="3"/>
        <v>40000</v>
      </c>
      <c r="E21" s="24">
        <f t="shared" si="4"/>
        <v>40000</v>
      </c>
      <c r="F21" s="24"/>
      <c r="G21" s="24"/>
      <c r="H21" s="24">
        <v>40000</v>
      </c>
      <c r="I21" s="24"/>
      <c r="J21" s="24"/>
      <c r="K21" s="24"/>
      <c r="L21" s="140"/>
    </row>
    <row r="22" spans="1:12" ht="20.100000000000001" customHeight="1" x14ac:dyDescent="0.15">
      <c r="A22" s="21" t="s">
        <v>409</v>
      </c>
      <c r="B22" s="22" t="s">
        <v>540</v>
      </c>
      <c r="C22" s="152" t="s">
        <v>544</v>
      </c>
      <c r="D22" s="24">
        <f t="shared" si="3"/>
        <v>110000</v>
      </c>
      <c r="E22" s="24">
        <f t="shared" si="4"/>
        <v>110000</v>
      </c>
      <c r="F22" s="24"/>
      <c r="G22" s="24"/>
      <c r="H22" s="24">
        <v>110000</v>
      </c>
      <c r="I22" s="24"/>
      <c r="J22" s="24"/>
      <c r="K22" s="24"/>
      <c r="L22" s="140"/>
    </row>
    <row r="23" spans="1:12" ht="20.100000000000001" customHeight="1" x14ac:dyDescent="0.15">
      <c r="A23" s="21" t="s">
        <v>409</v>
      </c>
      <c r="B23" s="22" t="s">
        <v>541</v>
      </c>
      <c r="C23" s="152" t="s">
        <v>545</v>
      </c>
      <c r="D23" s="24">
        <f t="shared" si="3"/>
        <v>480000</v>
      </c>
      <c r="E23" s="24">
        <f t="shared" si="4"/>
        <v>480000</v>
      </c>
      <c r="F23" s="24"/>
      <c r="G23" s="24"/>
      <c r="H23" s="24">
        <v>480000</v>
      </c>
      <c r="I23" s="24"/>
      <c r="J23" s="24"/>
      <c r="K23" s="24"/>
      <c r="L23" s="140"/>
    </row>
    <row r="24" spans="1:12" ht="20.100000000000001" customHeight="1" x14ac:dyDescent="0.15">
      <c r="A24" s="21" t="s">
        <v>409</v>
      </c>
      <c r="B24" s="22" t="s">
        <v>542</v>
      </c>
      <c r="C24" s="152" t="s">
        <v>546</v>
      </c>
      <c r="D24" s="24">
        <f t="shared" si="3"/>
        <v>180000</v>
      </c>
      <c r="E24" s="24">
        <f t="shared" si="4"/>
        <v>180000</v>
      </c>
      <c r="F24" s="24"/>
      <c r="G24" s="24"/>
      <c r="H24" s="24">
        <v>180000</v>
      </c>
      <c r="I24" s="24"/>
      <c r="J24" s="24"/>
      <c r="K24" s="24"/>
      <c r="L24" s="140"/>
    </row>
    <row r="25" spans="1:12" ht="20.100000000000001" customHeight="1" x14ac:dyDescent="0.15">
      <c r="A25" s="21" t="s">
        <v>409</v>
      </c>
      <c r="B25" s="22" t="s">
        <v>547</v>
      </c>
      <c r="C25" s="152" t="s">
        <v>548</v>
      </c>
      <c r="D25" s="24">
        <f t="shared" si="3"/>
        <v>300000</v>
      </c>
      <c r="E25" s="24">
        <f t="shared" si="4"/>
        <v>0</v>
      </c>
      <c r="F25" s="24"/>
      <c r="G25" s="24"/>
      <c r="H25" s="24"/>
      <c r="I25" s="24">
        <v>300000</v>
      </c>
      <c r="J25" s="24"/>
      <c r="K25" s="24"/>
      <c r="L25" s="140"/>
    </row>
    <row r="26" spans="1:12" ht="20.100000000000001" customHeight="1" x14ac:dyDescent="0.15">
      <c r="A26" s="21" t="s">
        <v>409</v>
      </c>
      <c r="B26" s="22" t="s">
        <v>428</v>
      </c>
      <c r="C26" s="23" t="s">
        <v>429</v>
      </c>
      <c r="D26" s="24">
        <f t="shared" si="3"/>
        <v>25000</v>
      </c>
      <c r="E26" s="24">
        <f t="shared" si="4"/>
        <v>25000</v>
      </c>
      <c r="F26" s="24">
        <v>0</v>
      </c>
      <c r="G26" s="24">
        <v>25000</v>
      </c>
      <c r="H26" s="24"/>
      <c r="I26" s="24"/>
      <c r="J26" s="24"/>
      <c r="K26" s="24"/>
      <c r="L26" s="140">
        <v>0</v>
      </c>
    </row>
    <row r="27" spans="1:12" ht="20.100000000000001" customHeight="1" x14ac:dyDescent="0.15">
      <c r="A27" s="21" t="s">
        <v>409</v>
      </c>
      <c r="B27" s="22" t="s">
        <v>430</v>
      </c>
      <c r="C27" s="23" t="s">
        <v>431</v>
      </c>
      <c r="D27" s="24">
        <f t="shared" si="3"/>
        <v>750000</v>
      </c>
      <c r="E27" s="24">
        <f t="shared" si="4"/>
        <v>0</v>
      </c>
      <c r="F27" s="24">
        <v>0</v>
      </c>
      <c r="G27" s="24">
        <v>0</v>
      </c>
      <c r="H27" s="24">
        <v>0</v>
      </c>
      <c r="I27" s="24">
        <v>750000</v>
      </c>
      <c r="J27" s="24">
        <v>0</v>
      </c>
      <c r="K27" s="24">
        <v>0</v>
      </c>
      <c r="L27" s="140">
        <v>0</v>
      </c>
    </row>
    <row r="28" spans="1:12" ht="20.100000000000001" customHeight="1" x14ac:dyDescent="0.15">
      <c r="A28" s="21" t="s">
        <v>409</v>
      </c>
      <c r="B28" s="22" t="s">
        <v>432</v>
      </c>
      <c r="C28" s="23" t="s">
        <v>433</v>
      </c>
      <c r="D28" s="24">
        <f t="shared" si="3"/>
        <v>1000000</v>
      </c>
      <c r="E28" s="24">
        <f t="shared" si="4"/>
        <v>0</v>
      </c>
      <c r="F28" s="24">
        <v>0</v>
      </c>
      <c r="G28" s="24">
        <v>0</v>
      </c>
      <c r="H28" s="24">
        <v>0</v>
      </c>
      <c r="I28" s="24">
        <v>1000000</v>
      </c>
      <c r="J28" s="24">
        <v>0</v>
      </c>
      <c r="K28" s="24">
        <v>0</v>
      </c>
      <c r="L28" s="140">
        <v>0</v>
      </c>
    </row>
    <row r="29" spans="1:12" ht="20.100000000000001" customHeight="1" x14ac:dyDescent="0.15">
      <c r="A29" s="21" t="s">
        <v>409</v>
      </c>
      <c r="B29" s="22" t="s">
        <v>549</v>
      </c>
      <c r="C29" s="152" t="s">
        <v>550</v>
      </c>
      <c r="D29" s="24">
        <f t="shared" si="3"/>
        <v>400000</v>
      </c>
      <c r="E29" s="24">
        <f t="shared" si="4"/>
        <v>0</v>
      </c>
      <c r="F29" s="24"/>
      <c r="G29" s="24"/>
      <c r="H29" s="24"/>
      <c r="I29" s="24">
        <v>400000</v>
      </c>
      <c r="J29" s="24"/>
      <c r="K29" s="24"/>
      <c r="L29" s="140"/>
    </row>
    <row r="30" spans="1:12" ht="20.100000000000001" customHeight="1" x14ac:dyDescent="0.15">
      <c r="A30" s="21" t="s">
        <v>409</v>
      </c>
      <c r="B30" s="22" t="s">
        <v>491</v>
      </c>
      <c r="C30" s="152" t="s">
        <v>492</v>
      </c>
      <c r="D30" s="24">
        <f t="shared" si="3"/>
        <v>600000</v>
      </c>
      <c r="E30" s="24">
        <f t="shared" si="4"/>
        <v>0</v>
      </c>
      <c r="F30" s="24"/>
      <c r="G30" s="24"/>
      <c r="H30" s="24"/>
      <c r="I30" s="24">
        <v>600000</v>
      </c>
      <c r="J30" s="24"/>
      <c r="K30" s="24"/>
      <c r="L30" s="140"/>
    </row>
    <row r="31" spans="1:12" ht="20.100000000000001" customHeight="1" x14ac:dyDescent="0.15">
      <c r="A31" s="21" t="s">
        <v>409</v>
      </c>
      <c r="B31" s="22" t="s">
        <v>438</v>
      </c>
      <c r="C31" s="23" t="s">
        <v>439</v>
      </c>
      <c r="D31" s="24">
        <f t="shared" si="3"/>
        <v>1000000</v>
      </c>
      <c r="E31" s="24">
        <f t="shared" si="4"/>
        <v>0</v>
      </c>
      <c r="F31" s="24">
        <v>0</v>
      </c>
      <c r="G31" s="24">
        <v>0</v>
      </c>
      <c r="H31" s="24">
        <v>0</v>
      </c>
      <c r="I31" s="24"/>
      <c r="J31" s="24">
        <v>0</v>
      </c>
      <c r="K31" s="24">
        <v>1000000</v>
      </c>
      <c r="L31" s="140">
        <v>0</v>
      </c>
    </row>
    <row r="32" spans="1:12" ht="20.100000000000001" customHeight="1" x14ac:dyDescent="0.15">
      <c r="A32" s="21" t="s">
        <v>409</v>
      </c>
      <c r="B32" s="22" t="s">
        <v>484</v>
      </c>
      <c r="C32" s="23" t="s">
        <v>485</v>
      </c>
      <c r="D32" s="24">
        <f t="shared" si="3"/>
        <v>600000</v>
      </c>
      <c r="E32" s="24"/>
      <c r="F32" s="24"/>
      <c r="G32" s="24"/>
      <c r="H32" s="24"/>
      <c r="I32" s="24">
        <v>600000</v>
      </c>
      <c r="J32" s="24"/>
      <c r="K32" s="24"/>
      <c r="L32" s="140"/>
    </row>
    <row r="33" spans="1:12" ht="20.100000000000001" customHeight="1" x14ac:dyDescent="0.15">
      <c r="A33" s="21" t="s">
        <v>409</v>
      </c>
      <c r="B33" s="22" t="s">
        <v>440</v>
      </c>
      <c r="C33" s="23" t="s">
        <v>441</v>
      </c>
      <c r="D33" s="24">
        <f t="shared" si="3"/>
        <v>900000</v>
      </c>
      <c r="E33" s="24">
        <f t="shared" si="4"/>
        <v>0</v>
      </c>
      <c r="F33" s="24">
        <v>0</v>
      </c>
      <c r="G33" s="24">
        <v>0</v>
      </c>
      <c r="H33" s="24">
        <v>0</v>
      </c>
      <c r="I33" s="24">
        <v>900000</v>
      </c>
      <c r="J33" s="24">
        <v>0</v>
      </c>
      <c r="K33" s="24">
        <v>0</v>
      </c>
      <c r="L33" s="140">
        <v>0</v>
      </c>
    </row>
    <row r="34" spans="1:12" ht="20.100000000000001" customHeight="1" x14ac:dyDescent="0.15">
      <c r="A34" s="21" t="s">
        <v>409</v>
      </c>
      <c r="B34" s="22" t="s">
        <v>442</v>
      </c>
      <c r="C34" s="23" t="s">
        <v>443</v>
      </c>
      <c r="D34" s="24">
        <f t="shared" si="3"/>
        <v>1400000</v>
      </c>
      <c r="E34" s="24">
        <f t="shared" si="4"/>
        <v>0</v>
      </c>
      <c r="F34" s="24">
        <v>0</v>
      </c>
      <c r="G34" s="24">
        <v>0</v>
      </c>
      <c r="H34" s="24">
        <v>0</v>
      </c>
      <c r="I34" s="24">
        <v>1400000</v>
      </c>
      <c r="J34" s="24">
        <v>0</v>
      </c>
      <c r="K34" s="24"/>
      <c r="L34" s="140">
        <v>0</v>
      </c>
    </row>
    <row r="35" spans="1:12" ht="20.100000000000001" customHeight="1" x14ac:dyDescent="0.15">
      <c r="A35" s="21" t="s">
        <v>409</v>
      </c>
      <c r="B35" s="22" t="s">
        <v>444</v>
      </c>
      <c r="C35" s="23" t="s">
        <v>445</v>
      </c>
      <c r="D35" s="24">
        <f t="shared" si="3"/>
        <v>1000000</v>
      </c>
      <c r="E35" s="24">
        <f t="shared" si="4"/>
        <v>0</v>
      </c>
      <c r="F35" s="24">
        <v>0</v>
      </c>
      <c r="G35" s="24">
        <v>0</v>
      </c>
      <c r="H35" s="24">
        <v>0</v>
      </c>
      <c r="I35" s="24">
        <v>400000</v>
      </c>
      <c r="J35" s="24">
        <v>0</v>
      </c>
      <c r="K35" s="24">
        <v>600000</v>
      </c>
      <c r="L35" s="140">
        <v>0</v>
      </c>
    </row>
    <row r="36" spans="1:12" ht="20.100000000000001" customHeight="1" x14ac:dyDescent="0.15">
      <c r="A36" s="21" t="s">
        <v>409</v>
      </c>
      <c r="B36" s="22" t="s">
        <v>446</v>
      </c>
      <c r="C36" s="23" t="s">
        <v>447</v>
      </c>
      <c r="D36" s="24">
        <f t="shared" si="3"/>
        <v>350000</v>
      </c>
      <c r="E36" s="24">
        <f t="shared" si="4"/>
        <v>0</v>
      </c>
      <c r="F36" s="24">
        <v>0</v>
      </c>
      <c r="G36" s="24">
        <v>0</v>
      </c>
      <c r="H36" s="24"/>
      <c r="I36" s="24">
        <v>200000</v>
      </c>
      <c r="J36" s="24">
        <v>0</v>
      </c>
      <c r="K36" s="24">
        <v>150000</v>
      </c>
      <c r="L36" s="140">
        <v>0</v>
      </c>
    </row>
    <row r="37" spans="1:12" ht="20.100000000000001" customHeight="1" x14ac:dyDescent="0.15">
      <c r="A37" s="21" t="s">
        <v>409</v>
      </c>
      <c r="B37" s="22" t="s">
        <v>448</v>
      </c>
      <c r="C37" s="23" t="s">
        <v>449</v>
      </c>
      <c r="D37" s="24">
        <f t="shared" si="3"/>
        <v>2440000</v>
      </c>
      <c r="E37" s="24">
        <f t="shared" si="4"/>
        <v>0</v>
      </c>
      <c r="F37" s="24">
        <v>0</v>
      </c>
      <c r="G37" s="24">
        <v>0</v>
      </c>
      <c r="H37" s="24">
        <v>0</v>
      </c>
      <c r="I37" s="24"/>
      <c r="J37" s="24">
        <v>0</v>
      </c>
      <c r="K37" s="24">
        <v>2440000</v>
      </c>
      <c r="L37" s="140">
        <v>0</v>
      </c>
    </row>
    <row r="38" spans="1:12" ht="20.100000000000001" customHeight="1" x14ac:dyDescent="0.15">
      <c r="A38" s="21" t="s">
        <v>409</v>
      </c>
      <c r="B38" s="22" t="s">
        <v>482</v>
      </c>
      <c r="C38" s="23" t="s">
        <v>483</v>
      </c>
      <c r="D38" s="24">
        <f t="shared" si="3"/>
        <v>200000</v>
      </c>
      <c r="E38" s="24">
        <f t="shared" si="4"/>
        <v>0</v>
      </c>
      <c r="F38" s="24"/>
      <c r="G38" s="24"/>
      <c r="H38" s="24"/>
      <c r="I38" s="24"/>
      <c r="J38" s="24"/>
      <c r="K38" s="24">
        <v>200000</v>
      </c>
      <c r="L38" s="140"/>
    </row>
    <row r="39" spans="1:12" ht="20.100000000000001" customHeight="1" x14ac:dyDescent="0.15">
      <c r="A39" s="21" t="s">
        <v>409</v>
      </c>
      <c r="B39" s="22" t="s">
        <v>450</v>
      </c>
      <c r="C39" s="23" t="s">
        <v>451</v>
      </c>
      <c r="D39" s="24">
        <f t="shared" si="3"/>
        <v>250000</v>
      </c>
      <c r="E39" s="24">
        <f t="shared" si="4"/>
        <v>0</v>
      </c>
      <c r="F39" s="24">
        <v>0</v>
      </c>
      <c r="G39" s="24">
        <v>0</v>
      </c>
      <c r="H39" s="24">
        <v>0</v>
      </c>
      <c r="I39" s="24"/>
      <c r="J39" s="24">
        <v>0</v>
      </c>
      <c r="K39" s="24">
        <v>250000</v>
      </c>
      <c r="L39" s="140">
        <v>0</v>
      </c>
    </row>
    <row r="40" spans="1:12" ht="20.100000000000001" customHeight="1" x14ac:dyDescent="0.15">
      <c r="A40" s="21" t="s">
        <v>409</v>
      </c>
      <c r="B40" s="22" t="s">
        <v>452</v>
      </c>
      <c r="C40" s="23" t="s">
        <v>453</v>
      </c>
      <c r="D40" s="24">
        <f t="shared" si="3"/>
        <v>300000</v>
      </c>
      <c r="E40" s="24">
        <f t="shared" si="4"/>
        <v>0</v>
      </c>
      <c r="F40" s="24">
        <v>0</v>
      </c>
      <c r="G40" s="24">
        <v>0</v>
      </c>
      <c r="H40" s="24">
        <v>0</v>
      </c>
      <c r="I40" s="24"/>
      <c r="J40" s="24">
        <v>0</v>
      </c>
      <c r="K40" s="24">
        <v>300000</v>
      </c>
      <c r="L40" s="140">
        <v>0</v>
      </c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7"/>
  <sheetViews>
    <sheetView showGridLines="0" showZeros="0" workbookViewId="0">
      <selection activeCell="G11" sqref="G11"/>
    </sheetView>
  </sheetViews>
  <sheetFormatPr defaultRowHeight="12.75" customHeight="1" x14ac:dyDescent="0.15"/>
  <cols>
    <col min="1" max="1" width="25.33203125" style="125" customWidth="1"/>
    <col min="2" max="2" width="39.33203125" style="125" customWidth="1"/>
    <col min="3" max="3" width="25.1640625" style="125" customWidth="1"/>
    <col min="4" max="16384" width="9.33203125" style="125"/>
  </cols>
  <sheetData>
    <row r="1" spans="1:3" ht="20.100000000000001" customHeight="1" x14ac:dyDescent="0.15">
      <c r="A1" s="89"/>
      <c r="B1" s="127"/>
      <c r="C1" s="162" t="s">
        <v>99</v>
      </c>
    </row>
    <row r="2" spans="1:3" ht="20.100000000000001" customHeight="1" x14ac:dyDescent="0.15">
      <c r="A2" s="241" t="s">
        <v>558</v>
      </c>
      <c r="B2" s="241"/>
      <c r="C2" s="241"/>
    </row>
    <row r="3" spans="1:3" ht="20.100000000000001" customHeight="1" x14ac:dyDescent="0.15">
      <c r="A3" s="242" t="s">
        <v>406</v>
      </c>
      <c r="B3" s="243"/>
      <c r="C3" s="76" t="s">
        <v>1</v>
      </c>
    </row>
    <row r="4" spans="1:3" ht="18.75" customHeight="1" x14ac:dyDescent="0.15">
      <c r="A4" s="244" t="s">
        <v>100</v>
      </c>
      <c r="B4" s="246" t="s">
        <v>101</v>
      </c>
      <c r="C4" s="246" t="s">
        <v>34</v>
      </c>
    </row>
    <row r="5" spans="1:3" ht="38.1" customHeight="1" x14ac:dyDescent="0.15">
      <c r="A5" s="245"/>
      <c r="B5" s="247"/>
      <c r="C5" s="247"/>
    </row>
    <row r="6" spans="1:3" s="143" customFormat="1" ht="19.5" customHeight="1" x14ac:dyDescent="0.15">
      <c r="A6" s="239" t="s">
        <v>69</v>
      </c>
      <c r="B6" s="240"/>
      <c r="C6" s="17">
        <f>SUM(C7,C21,C49)</f>
        <v>16760916</v>
      </c>
    </row>
    <row r="7" spans="1:3" s="143" customFormat="1" ht="18" customHeight="1" x14ac:dyDescent="0.15">
      <c r="A7" s="77">
        <v>301</v>
      </c>
      <c r="B7" s="78" t="s">
        <v>85</v>
      </c>
      <c r="C7" s="25">
        <f>SUM(C8:C20)</f>
        <v>12958352</v>
      </c>
    </row>
    <row r="8" spans="1:3" s="143" customFormat="1" ht="18" customHeight="1" x14ac:dyDescent="0.15">
      <c r="A8" s="79">
        <v>30101</v>
      </c>
      <c r="B8" s="80" t="s">
        <v>102</v>
      </c>
      <c r="C8" s="26">
        <v>1582464</v>
      </c>
    </row>
    <row r="9" spans="1:3" s="143" customFormat="1" ht="18" customHeight="1" x14ac:dyDescent="0.15">
      <c r="A9" s="79">
        <v>30102</v>
      </c>
      <c r="B9" s="80" t="s">
        <v>103</v>
      </c>
      <c r="C9" s="26">
        <v>1509372</v>
      </c>
    </row>
    <row r="10" spans="1:3" s="143" customFormat="1" ht="18" customHeight="1" x14ac:dyDescent="0.15">
      <c r="A10" s="79">
        <v>30103</v>
      </c>
      <c r="B10" s="80" t="s">
        <v>104</v>
      </c>
      <c r="C10" s="26">
        <v>4336172</v>
      </c>
    </row>
    <row r="11" spans="1:3" s="143" customFormat="1" ht="18" customHeight="1" x14ac:dyDescent="0.15">
      <c r="A11" s="79">
        <v>30106</v>
      </c>
      <c r="B11" s="80" t="s">
        <v>105</v>
      </c>
      <c r="C11" s="26">
        <v>0</v>
      </c>
    </row>
    <row r="12" spans="1:3" s="143" customFormat="1" ht="18" customHeight="1" x14ac:dyDescent="0.15">
      <c r="A12" s="79">
        <v>30107</v>
      </c>
      <c r="B12" s="80" t="s">
        <v>106</v>
      </c>
      <c r="C12" s="87">
        <v>0</v>
      </c>
    </row>
    <row r="13" spans="1:3" s="143" customFormat="1" ht="18" customHeight="1" x14ac:dyDescent="0.15">
      <c r="A13" s="79">
        <v>30108</v>
      </c>
      <c r="B13" s="80" t="s">
        <v>107</v>
      </c>
      <c r="C13" s="25">
        <v>644214</v>
      </c>
    </row>
    <row r="14" spans="1:3" s="143" customFormat="1" ht="18" customHeight="1" x14ac:dyDescent="0.15">
      <c r="A14" s="79">
        <v>30109</v>
      </c>
      <c r="B14" s="80" t="s">
        <v>108</v>
      </c>
      <c r="C14" s="87">
        <v>257685</v>
      </c>
    </row>
    <row r="15" spans="1:3" s="143" customFormat="1" ht="18" customHeight="1" x14ac:dyDescent="0.15">
      <c r="A15" s="79">
        <v>30110</v>
      </c>
      <c r="B15" s="80" t="s">
        <v>109</v>
      </c>
      <c r="C15" s="25">
        <v>263502</v>
      </c>
    </row>
    <row r="16" spans="1:3" s="143" customFormat="1" ht="18" customHeight="1" x14ac:dyDescent="0.15">
      <c r="A16" s="79">
        <v>30111</v>
      </c>
      <c r="B16" s="80" t="s">
        <v>110</v>
      </c>
      <c r="C16" s="87">
        <v>225203</v>
      </c>
    </row>
    <row r="17" spans="1:3" s="143" customFormat="1" ht="18" customHeight="1" x14ac:dyDescent="0.15">
      <c r="A17" s="79">
        <v>30112</v>
      </c>
      <c r="B17" s="80" t="s">
        <v>111</v>
      </c>
      <c r="C17" s="25">
        <v>37241</v>
      </c>
    </row>
    <row r="18" spans="1:3" s="143" customFormat="1" ht="18" customHeight="1" x14ac:dyDescent="0.15">
      <c r="A18" s="79">
        <v>30113</v>
      </c>
      <c r="B18" s="80" t="s">
        <v>112</v>
      </c>
      <c r="C18" s="26">
        <v>773079</v>
      </c>
    </row>
    <row r="19" spans="1:3" s="143" customFormat="1" ht="18" customHeight="1" x14ac:dyDescent="0.15">
      <c r="A19" s="79">
        <v>30114</v>
      </c>
      <c r="B19" s="80" t="s">
        <v>113</v>
      </c>
      <c r="C19" s="87">
        <v>257433</v>
      </c>
    </row>
    <row r="20" spans="1:3" s="143" customFormat="1" ht="18" customHeight="1" x14ac:dyDescent="0.15">
      <c r="A20" s="79">
        <v>30199</v>
      </c>
      <c r="B20" s="80" t="s">
        <v>114</v>
      </c>
      <c r="C20" s="25">
        <v>3071987</v>
      </c>
    </row>
    <row r="21" spans="1:3" s="143" customFormat="1" ht="18" customHeight="1" x14ac:dyDescent="0.15">
      <c r="A21" s="81">
        <v>302</v>
      </c>
      <c r="B21" s="82" t="s">
        <v>86</v>
      </c>
      <c r="C21" s="26">
        <f>SUM(C22:C48)</f>
        <v>2689000</v>
      </c>
    </row>
    <row r="22" spans="1:3" s="143" customFormat="1" ht="18" customHeight="1" x14ac:dyDescent="0.15">
      <c r="A22" s="79">
        <v>30201</v>
      </c>
      <c r="B22" s="80" t="s">
        <v>115</v>
      </c>
      <c r="C22" s="26">
        <v>130000</v>
      </c>
    </row>
    <row r="23" spans="1:3" s="143" customFormat="1" ht="18" customHeight="1" x14ac:dyDescent="0.15">
      <c r="A23" s="79">
        <v>30202</v>
      </c>
      <c r="B23" s="80" t="s">
        <v>116</v>
      </c>
      <c r="C23" s="26">
        <v>0</v>
      </c>
    </row>
    <row r="24" spans="1:3" s="143" customFormat="1" ht="18" customHeight="1" x14ac:dyDescent="0.15">
      <c r="A24" s="79">
        <v>30203</v>
      </c>
      <c r="B24" s="80" t="s">
        <v>117</v>
      </c>
      <c r="C24" s="26">
        <v>40000</v>
      </c>
    </row>
    <row r="25" spans="1:3" s="143" customFormat="1" ht="18" customHeight="1" x14ac:dyDescent="0.15">
      <c r="A25" s="79">
        <v>30204</v>
      </c>
      <c r="B25" s="80" t="s">
        <v>118</v>
      </c>
      <c r="C25" s="26">
        <v>0</v>
      </c>
    </row>
    <row r="26" spans="1:3" s="143" customFormat="1" ht="18" customHeight="1" x14ac:dyDescent="0.15">
      <c r="A26" s="79">
        <v>30205</v>
      </c>
      <c r="B26" s="80" t="s">
        <v>119</v>
      </c>
      <c r="C26" s="26">
        <v>35000</v>
      </c>
    </row>
    <row r="27" spans="1:3" s="143" customFormat="1" ht="18" customHeight="1" x14ac:dyDescent="0.15">
      <c r="A27" s="79">
        <v>30206</v>
      </c>
      <c r="B27" s="80" t="s">
        <v>120</v>
      </c>
      <c r="C27" s="26">
        <v>220000</v>
      </c>
    </row>
    <row r="28" spans="1:3" s="143" customFormat="1" ht="18" customHeight="1" x14ac:dyDescent="0.15">
      <c r="A28" s="79">
        <v>30207</v>
      </c>
      <c r="B28" s="80" t="s">
        <v>121</v>
      </c>
      <c r="C28" s="26">
        <v>12000</v>
      </c>
    </row>
    <row r="29" spans="1:3" s="143" customFormat="1" ht="18" customHeight="1" x14ac:dyDescent="0.15">
      <c r="A29" s="79">
        <v>30208</v>
      </c>
      <c r="B29" s="80" t="s">
        <v>122</v>
      </c>
      <c r="C29" s="26">
        <v>0</v>
      </c>
    </row>
    <row r="30" spans="1:3" s="143" customFormat="1" ht="18" customHeight="1" x14ac:dyDescent="0.15">
      <c r="A30" s="79">
        <v>30209</v>
      </c>
      <c r="B30" s="80" t="s">
        <v>123</v>
      </c>
      <c r="C30" s="26">
        <v>0</v>
      </c>
    </row>
    <row r="31" spans="1:3" s="143" customFormat="1" ht="18" customHeight="1" x14ac:dyDescent="0.15">
      <c r="A31" s="79">
        <v>30211</v>
      </c>
      <c r="B31" s="80" t="s">
        <v>124</v>
      </c>
      <c r="C31" s="26">
        <v>50000</v>
      </c>
    </row>
    <row r="32" spans="1:3" s="143" customFormat="1" ht="18" customHeight="1" x14ac:dyDescent="0.15">
      <c r="A32" s="79">
        <v>30212</v>
      </c>
      <c r="B32" s="27" t="s">
        <v>125</v>
      </c>
      <c r="C32" s="26">
        <v>0</v>
      </c>
    </row>
    <row r="33" spans="1:3" s="143" customFormat="1" ht="18" customHeight="1" x14ac:dyDescent="0.15">
      <c r="A33" s="79">
        <v>30213</v>
      </c>
      <c r="B33" s="80" t="s">
        <v>126</v>
      </c>
      <c r="C33" s="26">
        <v>120000</v>
      </c>
    </row>
    <row r="34" spans="1:3" s="143" customFormat="1" ht="18" customHeight="1" x14ac:dyDescent="0.15">
      <c r="A34" s="79">
        <v>30214</v>
      </c>
      <c r="B34" s="80" t="s">
        <v>127</v>
      </c>
      <c r="C34" s="87">
        <v>100000</v>
      </c>
    </row>
    <row r="35" spans="1:3" s="143" customFormat="1" ht="18" customHeight="1" x14ac:dyDescent="0.15">
      <c r="A35" s="79">
        <v>30215</v>
      </c>
      <c r="B35" s="80" t="s">
        <v>128</v>
      </c>
      <c r="C35" s="25">
        <v>60000</v>
      </c>
    </row>
    <row r="36" spans="1:3" s="143" customFormat="1" ht="18" customHeight="1" x14ac:dyDescent="0.15">
      <c r="A36" s="79">
        <v>30216</v>
      </c>
      <c r="B36" s="80" t="s">
        <v>129</v>
      </c>
      <c r="C36" s="26">
        <v>0</v>
      </c>
    </row>
    <row r="37" spans="1:3" s="143" customFormat="1" ht="18" customHeight="1" x14ac:dyDescent="0.15">
      <c r="A37" s="79">
        <v>30217</v>
      </c>
      <c r="B37" s="80" t="s">
        <v>130</v>
      </c>
      <c r="C37" s="26">
        <v>360000</v>
      </c>
    </row>
    <row r="38" spans="1:3" s="143" customFormat="1" ht="18" customHeight="1" x14ac:dyDescent="0.15">
      <c r="A38" s="79">
        <v>30218</v>
      </c>
      <c r="B38" s="80" t="s">
        <v>131</v>
      </c>
      <c r="C38" s="26">
        <v>0</v>
      </c>
    </row>
    <row r="39" spans="1:3" s="143" customFormat="1" ht="18" customHeight="1" x14ac:dyDescent="0.15">
      <c r="A39" s="79">
        <v>30224</v>
      </c>
      <c r="B39" s="80" t="s">
        <v>132</v>
      </c>
      <c r="C39" s="26">
        <v>0</v>
      </c>
    </row>
    <row r="40" spans="1:3" s="143" customFormat="1" ht="18" customHeight="1" x14ac:dyDescent="0.15">
      <c r="A40" s="79">
        <v>30225</v>
      </c>
      <c r="B40" s="80" t="s">
        <v>133</v>
      </c>
      <c r="C40" s="26">
        <v>0</v>
      </c>
    </row>
    <row r="41" spans="1:3" s="143" customFormat="1" ht="18" customHeight="1" x14ac:dyDescent="0.15">
      <c r="A41" s="79">
        <v>30226</v>
      </c>
      <c r="B41" s="80" t="s">
        <v>134</v>
      </c>
      <c r="C41" s="26">
        <v>150000</v>
      </c>
    </row>
    <row r="42" spans="1:3" s="143" customFormat="1" ht="18" customHeight="1" x14ac:dyDescent="0.15">
      <c r="A42" s="79">
        <v>30227</v>
      </c>
      <c r="B42" s="80" t="s">
        <v>135</v>
      </c>
      <c r="C42" s="26">
        <v>0</v>
      </c>
    </row>
    <row r="43" spans="1:3" s="143" customFormat="1" ht="18" customHeight="1" x14ac:dyDescent="0.15">
      <c r="A43" s="79">
        <v>30228</v>
      </c>
      <c r="B43" s="80" t="s">
        <v>136</v>
      </c>
      <c r="C43" s="26">
        <v>30000</v>
      </c>
    </row>
    <row r="44" spans="1:3" s="143" customFormat="1" ht="18" customHeight="1" x14ac:dyDescent="0.15">
      <c r="A44" s="79">
        <v>30229</v>
      </c>
      <c r="B44" s="80" t="s">
        <v>137</v>
      </c>
      <c r="C44" s="26">
        <v>0</v>
      </c>
    </row>
    <row r="45" spans="1:3" s="143" customFormat="1" ht="18" customHeight="1" x14ac:dyDescent="0.15">
      <c r="A45" s="79">
        <v>30231</v>
      </c>
      <c r="B45" s="80" t="s">
        <v>138</v>
      </c>
      <c r="C45" s="26">
        <v>35000</v>
      </c>
    </row>
    <row r="46" spans="1:3" s="143" customFormat="1" ht="18" customHeight="1" x14ac:dyDescent="0.15">
      <c r="A46" s="79">
        <v>30239</v>
      </c>
      <c r="B46" s="80" t="s">
        <v>139</v>
      </c>
      <c r="C46" s="26">
        <v>40000</v>
      </c>
    </row>
    <row r="47" spans="1:3" s="143" customFormat="1" ht="18" customHeight="1" x14ac:dyDescent="0.15">
      <c r="A47" s="79">
        <v>30240</v>
      </c>
      <c r="B47" s="80" t="s">
        <v>140</v>
      </c>
      <c r="C47" s="26">
        <v>0</v>
      </c>
    </row>
    <row r="48" spans="1:3" s="143" customFormat="1" ht="18" customHeight="1" x14ac:dyDescent="0.15">
      <c r="A48" s="79">
        <v>30299</v>
      </c>
      <c r="B48" s="80" t="s">
        <v>141</v>
      </c>
      <c r="C48" s="26">
        <v>1307000</v>
      </c>
    </row>
    <row r="49" spans="1:3" s="143" customFormat="1" ht="18" customHeight="1" x14ac:dyDescent="0.15">
      <c r="A49" s="81">
        <v>303</v>
      </c>
      <c r="B49" s="83" t="s">
        <v>87</v>
      </c>
      <c r="C49" s="26">
        <f>SUM(C50:C60)</f>
        <v>1113564</v>
      </c>
    </row>
    <row r="50" spans="1:3" s="143" customFormat="1" ht="18" customHeight="1" x14ac:dyDescent="0.15">
      <c r="A50" s="79">
        <v>30301</v>
      </c>
      <c r="B50" s="80" t="s">
        <v>142</v>
      </c>
      <c r="C50" s="26">
        <v>0</v>
      </c>
    </row>
    <row r="51" spans="1:3" s="143" customFormat="1" ht="18" customHeight="1" x14ac:dyDescent="0.15">
      <c r="A51" s="79">
        <v>30302</v>
      </c>
      <c r="B51" s="80" t="s">
        <v>143</v>
      </c>
      <c r="C51" s="26">
        <v>250000</v>
      </c>
    </row>
    <row r="52" spans="1:3" s="143" customFormat="1" ht="18" customHeight="1" x14ac:dyDescent="0.15">
      <c r="A52" s="79">
        <v>30303</v>
      </c>
      <c r="B52" s="80" t="s">
        <v>144</v>
      </c>
      <c r="C52" s="26">
        <v>0</v>
      </c>
    </row>
    <row r="53" spans="1:3" s="143" customFormat="1" ht="18" customHeight="1" x14ac:dyDescent="0.15">
      <c r="A53" s="79">
        <v>30304</v>
      </c>
      <c r="B53" s="80" t="s">
        <v>145</v>
      </c>
      <c r="C53" s="87">
        <v>0</v>
      </c>
    </row>
    <row r="54" spans="1:3" s="143" customFormat="1" ht="18" customHeight="1" x14ac:dyDescent="0.15">
      <c r="A54" s="79">
        <v>30305</v>
      </c>
      <c r="B54" s="80" t="s">
        <v>146</v>
      </c>
      <c r="C54" s="25">
        <v>831280</v>
      </c>
    </row>
    <row r="55" spans="1:3" s="143" customFormat="1" ht="18" customHeight="1" x14ac:dyDescent="0.15">
      <c r="A55" s="79">
        <v>30306</v>
      </c>
      <c r="B55" s="80" t="s">
        <v>147</v>
      </c>
      <c r="C55" s="87">
        <v>0</v>
      </c>
    </row>
    <row r="56" spans="1:3" s="143" customFormat="1" ht="18" customHeight="1" x14ac:dyDescent="0.15">
      <c r="A56" s="79">
        <v>30307</v>
      </c>
      <c r="B56" s="80" t="s">
        <v>148</v>
      </c>
      <c r="C56" s="25">
        <v>32284</v>
      </c>
    </row>
    <row r="57" spans="1:3" s="143" customFormat="1" ht="18" customHeight="1" x14ac:dyDescent="0.15">
      <c r="A57" s="79">
        <v>30308</v>
      </c>
      <c r="B57" s="80" t="s">
        <v>149</v>
      </c>
      <c r="C57" s="87">
        <v>0</v>
      </c>
    </row>
    <row r="58" spans="1:3" s="143" customFormat="1" ht="18" customHeight="1" x14ac:dyDescent="0.15">
      <c r="A58" s="79">
        <v>30309</v>
      </c>
      <c r="B58" s="80" t="s">
        <v>150</v>
      </c>
      <c r="C58" s="25">
        <v>0</v>
      </c>
    </row>
    <row r="59" spans="1:3" s="143" customFormat="1" ht="18" customHeight="1" x14ac:dyDescent="0.15">
      <c r="A59" s="79">
        <v>30310</v>
      </c>
      <c r="B59" s="80" t="s">
        <v>151</v>
      </c>
      <c r="C59" s="26">
        <v>0</v>
      </c>
    </row>
    <row r="60" spans="1:3" s="143" customFormat="1" ht="18" customHeight="1" x14ac:dyDescent="0.15">
      <c r="A60" s="79">
        <v>30399</v>
      </c>
      <c r="B60" s="80" t="s">
        <v>152</v>
      </c>
      <c r="C60" s="87">
        <v>0</v>
      </c>
    </row>
    <row r="61" spans="1:3" ht="18" customHeight="1" x14ac:dyDescent="0.15">
      <c r="A61" s="81">
        <v>310</v>
      </c>
      <c r="B61" s="84" t="s">
        <v>153</v>
      </c>
      <c r="C61" s="85"/>
    </row>
    <row r="62" spans="1:3" ht="18" customHeight="1" x14ac:dyDescent="0.15">
      <c r="A62" s="79">
        <v>31001</v>
      </c>
      <c r="B62" s="86" t="s">
        <v>154</v>
      </c>
      <c r="C62" s="87"/>
    </row>
    <row r="63" spans="1:3" ht="18" customHeight="1" x14ac:dyDescent="0.15">
      <c r="A63" s="79">
        <v>31002</v>
      </c>
      <c r="B63" s="86" t="s">
        <v>155</v>
      </c>
      <c r="C63" s="87"/>
    </row>
    <row r="64" spans="1:3" ht="18" customHeight="1" x14ac:dyDescent="0.15">
      <c r="A64" s="79">
        <v>31003</v>
      </c>
      <c r="B64" s="86" t="s">
        <v>156</v>
      </c>
      <c r="C64" s="87"/>
    </row>
    <row r="65" spans="1:3" ht="18" customHeight="1" x14ac:dyDescent="0.15">
      <c r="A65" s="79">
        <v>31005</v>
      </c>
      <c r="B65" s="86" t="s">
        <v>157</v>
      </c>
      <c r="C65" s="87"/>
    </row>
    <row r="66" spans="1:3" ht="18" customHeight="1" x14ac:dyDescent="0.15">
      <c r="A66" s="79">
        <v>31006</v>
      </c>
      <c r="B66" s="86" t="s">
        <v>158</v>
      </c>
      <c r="C66" s="87"/>
    </row>
    <row r="67" spans="1:3" ht="18" customHeight="1" x14ac:dyDescent="0.15">
      <c r="A67" s="79">
        <v>31007</v>
      </c>
      <c r="B67" s="86" t="s">
        <v>159</v>
      </c>
      <c r="C67" s="87"/>
    </row>
    <row r="68" spans="1:3" ht="18" customHeight="1" x14ac:dyDescent="0.15">
      <c r="A68" s="79">
        <v>31008</v>
      </c>
      <c r="B68" s="86" t="s">
        <v>160</v>
      </c>
      <c r="C68" s="87"/>
    </row>
    <row r="69" spans="1:3" ht="18" customHeight="1" x14ac:dyDescent="0.15">
      <c r="A69" s="79">
        <v>31009</v>
      </c>
      <c r="B69" s="86" t="s">
        <v>161</v>
      </c>
      <c r="C69" s="87"/>
    </row>
    <row r="70" spans="1:3" ht="18" customHeight="1" x14ac:dyDescent="0.15">
      <c r="A70" s="79">
        <v>31010</v>
      </c>
      <c r="B70" s="86" t="s">
        <v>162</v>
      </c>
      <c r="C70" s="87"/>
    </row>
    <row r="71" spans="1:3" ht="18" customHeight="1" x14ac:dyDescent="0.15">
      <c r="A71" s="79">
        <v>31011</v>
      </c>
      <c r="B71" s="86" t="s">
        <v>163</v>
      </c>
      <c r="C71" s="87"/>
    </row>
    <row r="72" spans="1:3" ht="18" customHeight="1" x14ac:dyDescent="0.15">
      <c r="A72" s="79">
        <v>31012</v>
      </c>
      <c r="B72" s="86" t="s">
        <v>164</v>
      </c>
      <c r="C72" s="87"/>
    </row>
    <row r="73" spans="1:3" ht="18" customHeight="1" x14ac:dyDescent="0.15">
      <c r="A73" s="79">
        <v>31013</v>
      </c>
      <c r="B73" s="86" t="s">
        <v>165</v>
      </c>
      <c r="C73" s="87"/>
    </row>
    <row r="74" spans="1:3" ht="18" customHeight="1" x14ac:dyDescent="0.15">
      <c r="A74" s="79">
        <v>31019</v>
      </c>
      <c r="B74" s="86" t="s">
        <v>166</v>
      </c>
      <c r="C74" s="87"/>
    </row>
    <row r="75" spans="1:3" ht="18" customHeight="1" x14ac:dyDescent="0.15">
      <c r="A75" s="79">
        <v>31021</v>
      </c>
      <c r="B75" s="86" t="s">
        <v>167</v>
      </c>
      <c r="C75" s="87"/>
    </row>
    <row r="76" spans="1:3" ht="18" customHeight="1" x14ac:dyDescent="0.15">
      <c r="A76" s="79">
        <v>31022</v>
      </c>
      <c r="B76" s="86" t="s">
        <v>168</v>
      </c>
      <c r="C76" s="87"/>
    </row>
    <row r="77" spans="1:3" ht="18" customHeight="1" x14ac:dyDescent="0.15">
      <c r="A77" s="79">
        <v>31099</v>
      </c>
      <c r="B77" s="86" t="s">
        <v>169</v>
      </c>
      <c r="C77" s="87"/>
    </row>
  </sheetData>
  <sheetProtection formatCells="0" formatColumns="0" formatRows="0"/>
  <mergeCells count="6">
    <mergeCell ref="A6:B6"/>
    <mergeCell ref="A2:C2"/>
    <mergeCell ref="A3:B3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showGridLines="0" showZeros="0" topLeftCell="A25" workbookViewId="0">
      <selection activeCell="B12" sqref="B12"/>
    </sheetView>
  </sheetViews>
  <sheetFormatPr defaultRowHeight="12.75" customHeight="1" x14ac:dyDescent="0.15"/>
  <cols>
    <col min="1" max="1" width="27.33203125" style="125" customWidth="1"/>
    <col min="2" max="2" width="40.33203125" style="125" customWidth="1"/>
    <col min="3" max="3" width="25.6640625" style="125" customWidth="1"/>
    <col min="4" max="4" width="16" style="125" customWidth="1"/>
    <col min="5" max="7" width="9.33203125" style="125" customWidth="1"/>
    <col min="8" max="16384" width="9.33203125" style="125"/>
  </cols>
  <sheetData>
    <row r="1" spans="1:7" ht="20.100000000000001" customHeight="1" x14ac:dyDescent="0.15">
      <c r="A1" s="89"/>
      <c r="B1" s="127"/>
      <c r="C1" s="162" t="s">
        <v>170</v>
      </c>
      <c r="D1" s="136"/>
      <c r="E1" s="136"/>
      <c r="F1" s="136"/>
      <c r="G1" s="136"/>
    </row>
    <row r="2" spans="1:7" ht="20.100000000000001" customHeight="1" x14ac:dyDescent="0.15">
      <c r="A2" s="248" t="s">
        <v>559</v>
      </c>
      <c r="B2" s="248"/>
      <c r="C2" s="248"/>
      <c r="D2" s="136"/>
      <c r="E2" s="136"/>
      <c r="F2" s="136"/>
      <c r="G2" s="136"/>
    </row>
    <row r="3" spans="1:7" ht="20.100000000000001" customHeight="1" x14ac:dyDescent="0.15">
      <c r="A3" s="32" t="s">
        <v>406</v>
      </c>
      <c r="B3" s="90"/>
      <c r="C3" s="91" t="s">
        <v>1</v>
      </c>
      <c r="D3" s="136"/>
      <c r="E3" s="136"/>
      <c r="F3" s="136"/>
      <c r="G3" s="136"/>
    </row>
    <row r="4" spans="1:7" ht="24.75" customHeight="1" x14ac:dyDescent="0.15">
      <c r="A4" s="249" t="s">
        <v>100</v>
      </c>
      <c r="B4" s="251" t="s">
        <v>101</v>
      </c>
      <c r="C4" s="253" t="s">
        <v>42</v>
      </c>
      <c r="D4" s="138"/>
      <c r="E4" s="138"/>
      <c r="F4" s="138"/>
      <c r="G4" s="138"/>
    </row>
    <row r="5" spans="1:7" ht="36" customHeight="1" x14ac:dyDescent="0.15">
      <c r="A5" s="250"/>
      <c r="B5" s="252"/>
      <c r="C5" s="254"/>
      <c r="D5" s="136"/>
      <c r="E5" s="136"/>
      <c r="F5" s="136"/>
      <c r="G5" s="136"/>
    </row>
    <row r="6" spans="1:7" s="143" customFormat="1" ht="23.1" customHeight="1" x14ac:dyDescent="0.15">
      <c r="A6" s="255" t="s">
        <v>69</v>
      </c>
      <c r="B6" s="255"/>
      <c r="C6" s="28">
        <f>SUM(C7,C12,C23,C31,C35,C37)</f>
        <v>16760916</v>
      </c>
    </row>
    <row r="7" spans="1:7" s="143" customFormat="1" ht="23.1" customHeight="1" x14ac:dyDescent="0.15">
      <c r="A7" s="92">
        <v>501</v>
      </c>
      <c r="B7" s="93" t="s">
        <v>171</v>
      </c>
      <c r="C7" s="99">
        <f>SUM(C8:C11)</f>
        <v>12958352</v>
      </c>
      <c r="D7" s="136"/>
      <c r="E7" s="136"/>
      <c r="F7" s="136"/>
      <c r="G7" s="136"/>
    </row>
    <row r="8" spans="1:7" s="143" customFormat="1" ht="23.1" customHeight="1" x14ac:dyDescent="0.15">
      <c r="A8" s="94">
        <v>50101</v>
      </c>
      <c r="B8" s="95" t="s">
        <v>172</v>
      </c>
      <c r="C8" s="29">
        <v>7428008</v>
      </c>
      <c r="D8" s="136"/>
      <c r="E8" s="136"/>
      <c r="F8" s="136"/>
      <c r="G8" s="136"/>
    </row>
    <row r="9" spans="1:7" s="143" customFormat="1" ht="23.1" customHeight="1" x14ac:dyDescent="0.15">
      <c r="A9" s="94">
        <v>50102</v>
      </c>
      <c r="B9" s="95" t="s">
        <v>173</v>
      </c>
      <c r="C9" s="100">
        <v>1427845</v>
      </c>
      <c r="D9" s="136"/>
      <c r="E9" s="136"/>
      <c r="F9" s="136"/>
      <c r="G9" s="136"/>
    </row>
    <row r="10" spans="1:7" s="143" customFormat="1" ht="23.1" customHeight="1" x14ac:dyDescent="0.15">
      <c r="A10" s="94">
        <v>50103</v>
      </c>
      <c r="B10" s="95" t="s">
        <v>174</v>
      </c>
      <c r="C10" s="100">
        <v>773079</v>
      </c>
      <c r="D10" s="136"/>
      <c r="E10" s="136"/>
      <c r="F10" s="136"/>
      <c r="G10" s="136"/>
    </row>
    <row r="11" spans="1:7" s="143" customFormat="1" ht="23.1" customHeight="1" x14ac:dyDescent="0.15">
      <c r="A11" s="94">
        <v>50199</v>
      </c>
      <c r="B11" s="95" t="s">
        <v>114</v>
      </c>
      <c r="C11" s="100">
        <v>3329420</v>
      </c>
      <c r="D11" s="136"/>
      <c r="E11" s="136"/>
      <c r="F11" s="136"/>
      <c r="G11" s="136"/>
    </row>
    <row r="12" spans="1:7" s="143" customFormat="1" ht="23.1" customHeight="1" x14ac:dyDescent="0.15">
      <c r="A12" s="96">
        <v>502</v>
      </c>
      <c r="B12" s="97" t="s">
        <v>175</v>
      </c>
      <c r="C12" s="140">
        <f>SUM(C13:C22)</f>
        <v>2689000</v>
      </c>
      <c r="D12" s="136"/>
      <c r="E12" s="136"/>
      <c r="F12" s="136"/>
      <c r="G12" s="136"/>
    </row>
    <row r="13" spans="1:7" s="143" customFormat="1" ht="23.1" customHeight="1" x14ac:dyDescent="0.15">
      <c r="A13" s="94">
        <v>50201</v>
      </c>
      <c r="B13" s="95" t="s">
        <v>176</v>
      </c>
      <c r="C13" s="29">
        <v>617000</v>
      </c>
      <c r="D13" s="136"/>
      <c r="E13" s="136"/>
      <c r="F13" s="136"/>
      <c r="G13" s="136"/>
    </row>
    <row r="14" spans="1:7" s="143" customFormat="1" ht="23.1" customHeight="1" x14ac:dyDescent="0.15">
      <c r="A14" s="94">
        <v>50202</v>
      </c>
      <c r="B14" s="95" t="s">
        <v>128</v>
      </c>
      <c r="C14" s="100">
        <v>60000</v>
      </c>
      <c r="D14" s="136"/>
      <c r="E14" s="136"/>
      <c r="F14" s="136"/>
      <c r="G14" s="136"/>
    </row>
    <row r="15" spans="1:7" s="143" customFormat="1" ht="23.1" customHeight="1" x14ac:dyDescent="0.15">
      <c r="A15" s="94">
        <v>50203</v>
      </c>
      <c r="B15" s="95" t="s">
        <v>129</v>
      </c>
      <c r="C15" s="100">
        <v>0</v>
      </c>
      <c r="D15" s="136"/>
      <c r="E15" s="136"/>
      <c r="F15" s="136"/>
      <c r="G15" s="136"/>
    </row>
    <row r="16" spans="1:7" s="143" customFormat="1" ht="23.1" customHeight="1" x14ac:dyDescent="0.15">
      <c r="A16" s="94">
        <v>50204</v>
      </c>
      <c r="B16" s="95" t="s">
        <v>177</v>
      </c>
      <c r="C16" s="100">
        <v>0</v>
      </c>
      <c r="D16" s="136"/>
      <c r="E16" s="136"/>
      <c r="F16" s="136"/>
      <c r="G16" s="136"/>
    </row>
    <row r="17" spans="1:7" s="143" customFormat="1" ht="23.1" customHeight="1" x14ac:dyDescent="0.15">
      <c r="A17" s="94">
        <v>50205</v>
      </c>
      <c r="B17" s="95" t="s">
        <v>135</v>
      </c>
      <c r="C17" s="100">
        <v>190000</v>
      </c>
      <c r="D17" s="136"/>
      <c r="E17" s="136"/>
      <c r="F17" s="136"/>
      <c r="G17" s="136"/>
    </row>
    <row r="18" spans="1:7" s="143" customFormat="1" ht="23.1" customHeight="1" x14ac:dyDescent="0.15">
      <c r="A18" s="94">
        <v>50206</v>
      </c>
      <c r="B18" s="95" t="s">
        <v>130</v>
      </c>
      <c r="C18" s="100">
        <v>360000</v>
      </c>
      <c r="D18" s="136"/>
      <c r="E18" s="136"/>
      <c r="F18" s="136"/>
      <c r="G18" s="136"/>
    </row>
    <row r="19" spans="1:7" s="143" customFormat="1" ht="23.1" customHeight="1" x14ac:dyDescent="0.15">
      <c r="A19" s="94">
        <v>50207</v>
      </c>
      <c r="B19" s="30" t="s">
        <v>178</v>
      </c>
      <c r="C19" s="100">
        <v>0</v>
      </c>
      <c r="D19" s="136"/>
      <c r="E19" s="136"/>
      <c r="F19" s="136"/>
      <c r="G19" s="136"/>
    </row>
    <row r="20" spans="1:7" s="143" customFormat="1" ht="23.1" customHeight="1" x14ac:dyDescent="0.15">
      <c r="A20" s="94">
        <v>50208</v>
      </c>
      <c r="B20" s="95" t="s">
        <v>138</v>
      </c>
      <c r="C20" s="100">
        <v>35000</v>
      </c>
      <c r="D20" s="136"/>
      <c r="E20" s="136"/>
      <c r="F20" s="136"/>
      <c r="G20" s="136"/>
    </row>
    <row r="21" spans="1:7" s="143" customFormat="1" ht="23.1" customHeight="1" x14ac:dyDescent="0.15">
      <c r="A21" s="94">
        <v>50209</v>
      </c>
      <c r="B21" s="95" t="s">
        <v>179</v>
      </c>
      <c r="C21" s="100">
        <v>120000</v>
      </c>
      <c r="D21" s="136"/>
      <c r="E21" s="136"/>
      <c r="F21" s="136"/>
      <c r="G21" s="136"/>
    </row>
    <row r="22" spans="1:7" s="143" customFormat="1" ht="23.1" customHeight="1" x14ac:dyDescent="0.15">
      <c r="A22" s="94">
        <v>50299</v>
      </c>
      <c r="B22" s="95" t="s">
        <v>141</v>
      </c>
      <c r="C22" s="140">
        <v>1307000</v>
      </c>
      <c r="D22" s="136"/>
      <c r="E22" s="136"/>
      <c r="F22" s="136"/>
      <c r="G22" s="136"/>
    </row>
    <row r="23" spans="1:7" ht="23.1" customHeight="1" x14ac:dyDescent="0.15">
      <c r="A23" s="96">
        <v>503</v>
      </c>
      <c r="B23" s="98" t="s">
        <v>180</v>
      </c>
      <c r="C23" s="99">
        <f>SUM(C24:C30)</f>
        <v>0</v>
      </c>
      <c r="D23" s="136"/>
      <c r="E23" s="136"/>
      <c r="F23" s="136"/>
      <c r="G23" s="136"/>
    </row>
    <row r="24" spans="1:7" ht="23.1" customHeight="1" x14ac:dyDescent="0.15">
      <c r="A24" s="94">
        <v>50301</v>
      </c>
      <c r="B24" s="95" t="s">
        <v>154</v>
      </c>
      <c r="C24" s="140"/>
      <c r="D24" s="136"/>
      <c r="E24" s="136"/>
      <c r="F24" s="136"/>
      <c r="G24" s="136"/>
    </row>
    <row r="25" spans="1:7" ht="23.1" customHeight="1" x14ac:dyDescent="0.15">
      <c r="A25" s="94">
        <v>50302</v>
      </c>
      <c r="B25" s="95" t="s">
        <v>157</v>
      </c>
      <c r="C25" s="140"/>
      <c r="D25" s="136"/>
      <c r="E25" s="136"/>
      <c r="F25" s="136"/>
      <c r="G25" s="136"/>
    </row>
    <row r="26" spans="1:7" ht="23.1" customHeight="1" x14ac:dyDescent="0.15">
      <c r="A26" s="94">
        <v>50303</v>
      </c>
      <c r="B26" s="95" t="s">
        <v>165</v>
      </c>
      <c r="C26" s="140"/>
      <c r="D26" s="136"/>
      <c r="E26" s="136"/>
      <c r="F26" s="136"/>
      <c r="G26" s="136"/>
    </row>
    <row r="27" spans="1:7" ht="23.1" customHeight="1" x14ac:dyDescent="0.15">
      <c r="A27" s="94">
        <v>50305</v>
      </c>
      <c r="B27" s="95" t="s">
        <v>181</v>
      </c>
      <c r="C27" s="140"/>
      <c r="D27" s="136"/>
      <c r="E27" s="136"/>
      <c r="F27" s="136"/>
      <c r="G27" s="136"/>
    </row>
    <row r="28" spans="1:7" ht="23.1" customHeight="1" x14ac:dyDescent="0.15">
      <c r="A28" s="94">
        <v>50306</v>
      </c>
      <c r="B28" s="95" t="s">
        <v>182</v>
      </c>
      <c r="C28" s="140"/>
      <c r="D28" s="136"/>
      <c r="E28" s="136"/>
      <c r="F28" s="136"/>
      <c r="G28" s="136"/>
    </row>
    <row r="29" spans="1:7" ht="23.1" customHeight="1" x14ac:dyDescent="0.15">
      <c r="A29" s="94">
        <v>50307</v>
      </c>
      <c r="B29" s="95" t="s">
        <v>158</v>
      </c>
      <c r="C29" s="140"/>
      <c r="D29" s="136"/>
      <c r="E29" s="136"/>
      <c r="F29" s="136"/>
      <c r="G29" s="136"/>
    </row>
    <row r="30" spans="1:7" ht="23.1" customHeight="1" x14ac:dyDescent="0.15">
      <c r="A30" s="94">
        <v>50399</v>
      </c>
      <c r="B30" s="95" t="s">
        <v>169</v>
      </c>
      <c r="C30" s="100"/>
      <c r="D30" s="136"/>
      <c r="E30" s="136"/>
      <c r="F30" s="136"/>
      <c r="G30" s="136"/>
    </row>
    <row r="31" spans="1:7" s="143" customFormat="1" ht="23.1" customHeight="1" x14ac:dyDescent="0.15">
      <c r="A31" s="96">
        <v>505</v>
      </c>
      <c r="B31" s="98" t="s">
        <v>183</v>
      </c>
      <c r="C31" s="140">
        <f>SUM(C32:C34)</f>
        <v>0</v>
      </c>
      <c r="D31" s="136"/>
      <c r="E31" s="136"/>
      <c r="F31" s="136"/>
      <c r="G31" s="136"/>
    </row>
    <row r="32" spans="1:7" s="143" customFormat="1" ht="23.1" customHeight="1" x14ac:dyDescent="0.15">
      <c r="A32" s="94">
        <v>50501</v>
      </c>
      <c r="B32" s="95" t="s">
        <v>184</v>
      </c>
      <c r="C32" s="29">
        <v>0</v>
      </c>
      <c r="D32" s="136"/>
      <c r="E32" s="136"/>
      <c r="F32" s="136"/>
      <c r="G32" s="136"/>
    </row>
    <row r="33" spans="1:7" s="143" customFormat="1" ht="23.1" customHeight="1" x14ac:dyDescent="0.15">
      <c r="A33" s="94">
        <v>50502</v>
      </c>
      <c r="B33" s="95" t="s">
        <v>185</v>
      </c>
      <c r="C33" s="100">
        <v>0</v>
      </c>
      <c r="D33" s="136"/>
      <c r="E33" s="136"/>
      <c r="F33" s="136"/>
      <c r="G33" s="136"/>
    </row>
    <row r="34" spans="1:7" s="143" customFormat="1" ht="23.1" customHeight="1" x14ac:dyDescent="0.15">
      <c r="A34" s="94">
        <v>50599</v>
      </c>
      <c r="B34" s="95" t="s">
        <v>186</v>
      </c>
      <c r="C34" s="100">
        <v>0</v>
      </c>
      <c r="D34" s="136"/>
      <c r="E34" s="136"/>
      <c r="F34" s="136"/>
      <c r="G34" s="136"/>
    </row>
    <row r="35" spans="1:7" s="143" customFormat="1" ht="23.1" customHeight="1" x14ac:dyDescent="0.15">
      <c r="A35" s="96">
        <v>506</v>
      </c>
      <c r="B35" s="98" t="s">
        <v>187</v>
      </c>
      <c r="C35" s="140">
        <f>SUM(C36)</f>
        <v>0</v>
      </c>
      <c r="D35" s="136"/>
      <c r="E35" s="136"/>
      <c r="F35" s="136"/>
      <c r="G35" s="136"/>
    </row>
    <row r="36" spans="1:7" s="143" customFormat="1" ht="23.1" customHeight="1" x14ac:dyDescent="0.15">
      <c r="A36" s="94">
        <v>50601</v>
      </c>
      <c r="B36" s="30" t="s">
        <v>188</v>
      </c>
      <c r="C36" s="29">
        <v>0</v>
      </c>
      <c r="D36" s="136"/>
      <c r="E36" s="136"/>
      <c r="F36" s="136"/>
      <c r="G36" s="136"/>
    </row>
    <row r="37" spans="1:7" s="143" customFormat="1" ht="23.1" customHeight="1" x14ac:dyDescent="0.15">
      <c r="A37" s="96">
        <v>509</v>
      </c>
      <c r="B37" s="98" t="s">
        <v>87</v>
      </c>
      <c r="C37" s="140">
        <f>SUM(C38:C42)</f>
        <v>1113564</v>
      </c>
      <c r="D37" s="136"/>
      <c r="E37" s="136"/>
      <c r="F37" s="136"/>
      <c r="G37" s="136"/>
    </row>
    <row r="38" spans="1:7" s="143" customFormat="1" ht="23.1" customHeight="1" x14ac:dyDescent="0.15">
      <c r="A38" s="94">
        <v>50901</v>
      </c>
      <c r="B38" s="95" t="s">
        <v>189</v>
      </c>
      <c r="C38" s="29">
        <v>1113564</v>
      </c>
      <c r="D38" s="136"/>
      <c r="E38" s="136"/>
      <c r="F38" s="136"/>
      <c r="G38" s="136"/>
    </row>
    <row r="39" spans="1:7" s="143" customFormat="1" ht="23.1" customHeight="1" x14ac:dyDescent="0.15">
      <c r="A39" s="94">
        <v>50902</v>
      </c>
      <c r="B39" s="31" t="s">
        <v>149</v>
      </c>
      <c r="C39" s="100">
        <v>0</v>
      </c>
      <c r="D39" s="136"/>
      <c r="E39" s="136"/>
      <c r="F39" s="136"/>
      <c r="G39" s="136"/>
    </row>
    <row r="40" spans="1:7" s="143" customFormat="1" ht="23.1" customHeight="1" x14ac:dyDescent="0.15">
      <c r="A40" s="94">
        <v>50903</v>
      </c>
      <c r="B40" s="95" t="s">
        <v>151</v>
      </c>
      <c r="C40" s="100">
        <v>0</v>
      </c>
      <c r="D40" s="136"/>
      <c r="E40" s="136"/>
      <c r="F40" s="136"/>
      <c r="G40" s="136"/>
    </row>
    <row r="41" spans="1:7" s="143" customFormat="1" ht="23.1" customHeight="1" x14ac:dyDescent="0.15">
      <c r="A41" s="94">
        <v>50905</v>
      </c>
      <c r="B41" s="95" t="s">
        <v>190</v>
      </c>
      <c r="C41" s="100">
        <v>0</v>
      </c>
      <c r="D41" s="136"/>
      <c r="E41" s="136"/>
      <c r="F41" s="136"/>
      <c r="G41" s="136"/>
    </row>
    <row r="42" spans="1:7" s="143" customFormat="1" ht="23.1" customHeight="1" x14ac:dyDescent="0.15">
      <c r="A42" s="94">
        <v>50999</v>
      </c>
      <c r="B42" s="95" t="s">
        <v>191</v>
      </c>
      <c r="C42" s="140">
        <v>0</v>
      </c>
      <c r="D42" s="136"/>
      <c r="E42" s="136"/>
      <c r="F42" s="136"/>
      <c r="G42" s="136"/>
    </row>
    <row r="43" spans="1:7" ht="12" customHeight="1" x14ac:dyDescent="0.15">
      <c r="A43" s="101"/>
      <c r="B43" s="138"/>
      <c r="C43" s="138"/>
      <c r="D43" s="136"/>
      <c r="E43" s="136"/>
      <c r="F43" s="136"/>
      <c r="G43" s="136"/>
    </row>
    <row r="44" spans="1:7" ht="12" customHeight="1" x14ac:dyDescent="0.15">
      <c r="A44" s="102"/>
      <c r="B44" s="136"/>
      <c r="C44" s="138"/>
      <c r="D44" s="136"/>
      <c r="E44" s="136"/>
      <c r="F44" s="136"/>
      <c r="G44" s="136"/>
    </row>
    <row r="46" spans="1:7" ht="12" customHeight="1" x14ac:dyDescent="0.15">
      <c r="A46" s="102"/>
      <c r="B46" s="136"/>
      <c r="C46" s="138"/>
      <c r="D46" s="136"/>
      <c r="E46" s="136"/>
      <c r="F46" s="136"/>
      <c r="G46" s="136"/>
    </row>
    <row r="48" spans="1:7" ht="12" customHeight="1" x14ac:dyDescent="0.15">
      <c r="A48" s="102"/>
      <c r="B48" s="136"/>
      <c r="C48" s="138"/>
      <c r="D48" s="136"/>
      <c r="E48" s="136"/>
      <c r="F48" s="136"/>
      <c r="G48" s="136"/>
    </row>
    <row r="49" spans="1:7" ht="12" customHeight="1" x14ac:dyDescent="0.15">
      <c r="A49" s="102"/>
      <c r="B49" s="136"/>
      <c r="C49" s="138"/>
      <c r="D49" s="136"/>
      <c r="E49" s="136"/>
      <c r="F49" s="136"/>
      <c r="G49" s="136"/>
    </row>
  </sheetData>
  <sheetProtection formatCells="0" formatColumns="0" formatRows="0"/>
  <mergeCells count="5">
    <mergeCell ref="A2:C2"/>
    <mergeCell ref="A4:A5"/>
    <mergeCell ref="B4:B5"/>
    <mergeCell ref="C4:C5"/>
    <mergeCell ref="A6:B6"/>
  </mergeCells>
  <phoneticPr fontId="11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8"/>
  <sheetViews>
    <sheetView showGridLines="0" showZeros="0" workbookViewId="0">
      <selection activeCell="A2" sqref="A2:H2"/>
    </sheetView>
  </sheetViews>
  <sheetFormatPr defaultRowHeight="11.25" x14ac:dyDescent="0.1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 x14ac:dyDescent="0.15">
      <c r="A1" s="103"/>
      <c r="B1" s="106"/>
      <c r="C1" s="106"/>
      <c r="D1" s="106"/>
      <c r="E1" s="106"/>
      <c r="F1" s="106"/>
      <c r="G1" s="106"/>
      <c r="H1" s="107" t="s">
        <v>192</v>
      </c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06"/>
      <c r="AU1" s="106"/>
      <c r="AV1" s="106"/>
      <c r="AW1" s="106"/>
      <c r="AX1" s="106"/>
      <c r="AY1" s="106"/>
      <c r="AZ1" s="106"/>
      <c r="BA1" s="106"/>
      <c r="BB1" s="106"/>
    </row>
    <row r="2" spans="1:54" ht="20.100000000000001" customHeight="1" x14ac:dyDescent="0.15">
      <c r="A2" s="256" t="s">
        <v>560</v>
      </c>
      <c r="B2" s="256"/>
      <c r="C2" s="256"/>
      <c r="D2" s="256"/>
      <c r="E2" s="256"/>
      <c r="F2" s="256"/>
      <c r="G2" s="256"/>
      <c r="H2" s="25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</row>
    <row r="3" spans="1:54" ht="20.100000000000001" customHeight="1" x14ac:dyDescent="0.15">
      <c r="A3" s="114" t="s">
        <v>457</v>
      </c>
      <c r="B3" s="108"/>
      <c r="C3" s="109"/>
      <c r="D3" s="109"/>
      <c r="E3" s="109"/>
      <c r="F3" s="109"/>
      <c r="G3" s="109"/>
      <c r="H3" s="107" t="s">
        <v>193</v>
      </c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/>
      <c r="AO3" s="109"/>
      <c r="AP3" s="109"/>
      <c r="AQ3" s="109"/>
      <c r="AR3" s="109"/>
      <c r="AS3" s="109"/>
      <c r="AT3" s="109"/>
      <c r="AU3" s="109"/>
      <c r="AV3" s="109"/>
      <c r="AW3" s="109"/>
      <c r="AX3" s="109"/>
      <c r="AY3" s="109"/>
      <c r="AZ3" s="109"/>
      <c r="BA3" s="109"/>
      <c r="BB3" s="109"/>
    </row>
    <row r="4" spans="1:54" ht="26.1" customHeight="1" x14ac:dyDescent="0.15">
      <c r="A4" s="257" t="s">
        <v>194</v>
      </c>
      <c r="B4" s="258" t="s">
        <v>195</v>
      </c>
      <c r="C4" s="244" t="s">
        <v>196</v>
      </c>
      <c r="D4" s="244"/>
      <c r="E4" s="244"/>
      <c r="F4" s="244"/>
      <c r="G4" s="244"/>
      <c r="H4" s="244"/>
      <c r="I4" s="109"/>
      <c r="J4" s="109"/>
      <c r="K4" s="109"/>
      <c r="L4" s="109"/>
      <c r="M4" s="109"/>
      <c r="N4" s="109"/>
      <c r="O4" s="109"/>
      <c r="P4" s="109"/>
      <c r="Q4" s="109"/>
      <c r="R4" s="109"/>
      <c r="S4" s="109"/>
      <c r="T4" s="109"/>
      <c r="U4" s="109"/>
      <c r="V4" s="109"/>
      <c r="W4" s="109"/>
      <c r="X4" s="109"/>
      <c r="Y4" s="109"/>
      <c r="Z4" s="109"/>
      <c r="AA4" s="109"/>
      <c r="AB4" s="109"/>
      <c r="AC4" s="109"/>
      <c r="AD4" s="109"/>
      <c r="AE4" s="109"/>
      <c r="AF4" s="109"/>
      <c r="AG4" s="109"/>
      <c r="AH4" s="109"/>
      <c r="AI4" s="109"/>
      <c r="AJ4" s="109"/>
      <c r="AK4" s="109"/>
      <c r="AL4" s="109"/>
      <c r="AM4" s="109"/>
      <c r="AN4" s="109"/>
      <c r="AO4" s="109"/>
      <c r="AP4" s="109"/>
      <c r="AQ4" s="109"/>
      <c r="AR4" s="109"/>
      <c r="AS4" s="109"/>
      <c r="AT4" s="109"/>
      <c r="AU4" s="109"/>
      <c r="AV4" s="109"/>
      <c r="AW4" s="109"/>
      <c r="AX4" s="109"/>
      <c r="AY4" s="109"/>
      <c r="AZ4" s="109"/>
      <c r="BA4" s="109"/>
      <c r="BB4" s="109"/>
    </row>
    <row r="5" spans="1:54" ht="23.1" customHeight="1" x14ac:dyDescent="0.15">
      <c r="A5" s="257"/>
      <c r="B5" s="258"/>
      <c r="C5" s="260" t="s">
        <v>69</v>
      </c>
      <c r="D5" s="262" t="s">
        <v>197</v>
      </c>
      <c r="E5" s="264" t="s">
        <v>198</v>
      </c>
      <c r="F5" s="244" t="s">
        <v>199</v>
      </c>
      <c r="G5" s="244"/>
      <c r="H5" s="244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</row>
    <row r="6" spans="1:54" ht="20.25" customHeight="1" x14ac:dyDescent="0.15">
      <c r="A6" s="257"/>
      <c r="B6" s="259"/>
      <c r="C6" s="261"/>
      <c r="D6" s="263"/>
      <c r="E6" s="265"/>
      <c r="F6" s="110" t="s">
        <v>84</v>
      </c>
      <c r="G6" s="111" t="s">
        <v>200</v>
      </c>
      <c r="H6" s="111" t="s">
        <v>201</v>
      </c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  <c r="AJ6" s="113"/>
      <c r="AK6" s="113"/>
      <c r="AL6" s="113"/>
      <c r="AM6" s="113"/>
      <c r="AN6" s="113"/>
      <c r="AO6" s="113"/>
      <c r="AP6" s="113"/>
      <c r="AQ6" s="113"/>
      <c r="AR6" s="113"/>
      <c r="AS6" s="113"/>
      <c r="AT6" s="113"/>
      <c r="AU6" s="113"/>
      <c r="AV6" s="113"/>
      <c r="AW6" s="113"/>
      <c r="AX6" s="113"/>
      <c r="AY6" s="113"/>
      <c r="AZ6" s="113"/>
      <c r="BA6" s="113"/>
      <c r="BB6" s="113"/>
    </row>
    <row r="7" spans="1:54" s="114" customFormat="1" ht="21" customHeight="1" x14ac:dyDescent="0.15">
      <c r="A7" s="10"/>
      <c r="B7" s="5"/>
      <c r="C7" s="33">
        <v>395000</v>
      </c>
      <c r="D7" s="105">
        <v>360000</v>
      </c>
      <c r="E7" s="34">
        <v>0</v>
      </c>
      <c r="F7" s="35">
        <v>35000</v>
      </c>
      <c r="G7" s="33">
        <v>0</v>
      </c>
      <c r="H7" s="105">
        <v>35000</v>
      </c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</row>
    <row r="8" spans="1:54" ht="21" customHeight="1" x14ac:dyDescent="0.15">
      <c r="A8" s="10" t="s">
        <v>407</v>
      </c>
      <c r="B8" s="5" t="s">
        <v>408</v>
      </c>
      <c r="C8" s="33">
        <v>395000</v>
      </c>
      <c r="D8" s="105">
        <v>360000</v>
      </c>
      <c r="E8" s="34">
        <v>0</v>
      </c>
      <c r="F8" s="35">
        <v>35000</v>
      </c>
      <c r="G8" s="33">
        <v>0</v>
      </c>
      <c r="H8" s="105">
        <v>35000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9"/>
      <c r="AV8" s="109"/>
      <c r="AW8" s="109"/>
      <c r="AX8" s="109"/>
      <c r="AY8" s="109"/>
      <c r="AZ8" s="109"/>
      <c r="BA8" s="109"/>
      <c r="BB8" s="109"/>
    </row>
    <row r="9" spans="1:54" ht="20.25" customHeight="1" x14ac:dyDescent="0.15">
      <c r="A9" s="104"/>
      <c r="B9" s="112"/>
      <c r="C9" s="112"/>
      <c r="D9" s="106"/>
      <c r="E9" s="112"/>
      <c r="F9" s="112"/>
      <c r="G9" s="112"/>
      <c r="H9" s="112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</row>
    <row r="10" spans="1:54" ht="20.25" customHeight="1" x14ac:dyDescent="0.15">
      <c r="A10" s="104"/>
      <c r="B10" s="112"/>
      <c r="C10" s="112"/>
      <c r="D10" s="112"/>
      <c r="E10" s="106"/>
      <c r="F10" s="106"/>
      <c r="G10" s="112"/>
      <c r="H10" s="112"/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09"/>
      <c r="AZ10" s="109"/>
      <c r="BA10" s="109"/>
      <c r="BB10" s="109"/>
    </row>
    <row r="11" spans="1:54" ht="20.25" customHeight="1" x14ac:dyDescent="0.15">
      <c r="A11" s="103"/>
      <c r="B11" s="112"/>
      <c r="C11" s="112"/>
      <c r="D11" s="112"/>
      <c r="E11" s="106"/>
      <c r="F11" s="106"/>
      <c r="G11" s="112"/>
      <c r="H11" s="106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09"/>
      <c r="AO11" s="109"/>
      <c r="AP11" s="109"/>
      <c r="AQ11" s="109"/>
      <c r="AR11" s="109"/>
      <c r="AS11" s="109"/>
      <c r="AT11" s="109"/>
      <c r="AU11" s="109"/>
      <c r="AV11" s="109"/>
      <c r="AW11" s="109"/>
      <c r="AX11" s="109"/>
      <c r="AY11" s="109"/>
      <c r="AZ11" s="109"/>
      <c r="BA11" s="109"/>
      <c r="BB11" s="109"/>
    </row>
    <row r="12" spans="1:54" ht="20.25" customHeight="1" x14ac:dyDescent="0.15">
      <c r="A12" s="103"/>
      <c r="B12" s="112"/>
      <c r="C12" s="112"/>
      <c r="D12" s="112"/>
      <c r="E12" s="106"/>
      <c r="F12" s="106"/>
      <c r="G12" s="106"/>
      <c r="H12" s="106"/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/>
      <c r="AT12" s="109"/>
      <c r="AU12" s="109"/>
      <c r="AV12" s="109"/>
      <c r="AW12" s="109"/>
      <c r="AX12" s="109"/>
      <c r="AY12" s="109"/>
      <c r="AZ12" s="109"/>
      <c r="BA12" s="109"/>
      <c r="BB12" s="109"/>
    </row>
    <row r="13" spans="1:54" ht="20.25" customHeight="1" x14ac:dyDescent="0.15">
      <c r="A13" s="103"/>
      <c r="B13" s="112"/>
      <c r="C13" s="112"/>
      <c r="D13" s="112"/>
      <c r="E13" s="106"/>
      <c r="F13" s="106"/>
      <c r="G13" s="106"/>
      <c r="H13" s="106"/>
      <c r="I13" s="109"/>
      <c r="J13" s="109"/>
      <c r="K13" s="109"/>
      <c r="L13" s="109"/>
      <c r="M13" s="109"/>
      <c r="N13" s="109"/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</row>
    <row r="14" spans="1:54" ht="20.25" customHeight="1" x14ac:dyDescent="0.15">
      <c r="A14" s="103"/>
      <c r="B14" s="106"/>
      <c r="C14" s="112"/>
      <c r="D14" s="112"/>
      <c r="E14" s="112"/>
      <c r="F14" s="106"/>
      <c r="G14" s="106"/>
      <c r="H14" s="106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09"/>
      <c r="AZ14" s="109"/>
      <c r="BA14" s="109"/>
      <c r="BB14" s="109"/>
    </row>
    <row r="15" spans="1:54" ht="20.25" customHeight="1" x14ac:dyDescent="0.15">
      <c r="A15" s="103"/>
      <c r="B15" s="106"/>
      <c r="C15" s="106"/>
      <c r="D15" s="112"/>
      <c r="E15" s="106"/>
      <c r="F15" s="106"/>
      <c r="G15" s="106"/>
      <c r="H15" s="106"/>
      <c r="I15" s="106"/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6"/>
      <c r="X15" s="106"/>
      <c r="Y15" s="106"/>
      <c r="Z15" s="106"/>
      <c r="AA15" s="106"/>
      <c r="AB15" s="106"/>
      <c r="AC15" s="106"/>
      <c r="AD15" s="106"/>
      <c r="AE15" s="106"/>
      <c r="AF15" s="106"/>
      <c r="AG15" s="106"/>
      <c r="AH15" s="106"/>
      <c r="AI15" s="106"/>
      <c r="AJ15" s="106"/>
      <c r="AK15" s="106"/>
      <c r="AL15" s="106"/>
      <c r="AM15" s="106"/>
      <c r="AN15" s="106"/>
      <c r="AO15" s="106"/>
      <c r="AP15" s="106"/>
      <c r="AQ15" s="106"/>
      <c r="AR15" s="106"/>
      <c r="AS15" s="106"/>
      <c r="AT15" s="106"/>
      <c r="AU15" s="106"/>
      <c r="AV15" s="106"/>
      <c r="AW15" s="106"/>
      <c r="AX15" s="106"/>
      <c r="AY15" s="106"/>
      <c r="AZ15" s="106"/>
      <c r="BA15" s="106"/>
      <c r="BB15" s="106"/>
    </row>
    <row r="16" spans="1:54" ht="20.25" customHeight="1" x14ac:dyDescent="0.15">
      <c r="A16" s="103"/>
      <c r="B16" s="103"/>
      <c r="C16" s="103"/>
      <c r="D16" s="104"/>
      <c r="E16" s="103"/>
      <c r="F16" s="103"/>
      <c r="G16" s="103"/>
      <c r="H16" s="103"/>
      <c r="I16" s="103"/>
      <c r="J16" s="103"/>
      <c r="K16" s="103"/>
      <c r="L16" s="103"/>
      <c r="M16" s="103"/>
      <c r="N16" s="103"/>
      <c r="O16" s="103"/>
      <c r="P16" s="103"/>
      <c r="Q16" s="103"/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  <c r="AE16" s="103"/>
      <c r="AF16" s="103"/>
      <c r="AG16" s="103"/>
      <c r="AH16" s="103"/>
      <c r="AI16" s="103"/>
      <c r="AJ16" s="103"/>
      <c r="AK16" s="103"/>
      <c r="AL16" s="103"/>
      <c r="AM16" s="103"/>
      <c r="AN16" s="103"/>
      <c r="AO16" s="103"/>
      <c r="AP16" s="103"/>
      <c r="AQ16" s="103"/>
      <c r="AR16" s="103"/>
      <c r="AS16" s="103"/>
      <c r="AT16" s="103"/>
      <c r="AU16" s="103"/>
      <c r="AV16" s="103"/>
      <c r="AW16" s="103"/>
      <c r="AX16" s="103"/>
      <c r="AY16" s="103"/>
      <c r="AZ16" s="103"/>
      <c r="BA16" s="103"/>
      <c r="BB16" s="103"/>
    </row>
    <row r="17" spans="1:54" ht="20.25" customHeight="1" x14ac:dyDescent="0.15">
      <c r="A17" s="88"/>
      <c r="B17" s="103"/>
      <c r="C17" s="103"/>
      <c r="D17" s="103"/>
      <c r="E17" s="103"/>
      <c r="F17" s="103"/>
      <c r="G17" s="103"/>
      <c r="H17" s="103"/>
      <c r="I17" s="103"/>
      <c r="J17" s="103"/>
      <c r="K17" s="103"/>
      <c r="L17" s="103"/>
      <c r="M17" s="103"/>
      <c r="N17" s="103"/>
      <c r="O17" s="103"/>
      <c r="P17" s="103"/>
      <c r="Q17" s="103"/>
      <c r="R17" s="103"/>
      <c r="S17" s="103"/>
      <c r="T17" s="103"/>
      <c r="U17" s="103"/>
      <c r="V17" s="103"/>
      <c r="W17" s="103"/>
      <c r="X17" s="103"/>
      <c r="Y17" s="103"/>
      <c r="Z17" s="103"/>
      <c r="AA17" s="103"/>
      <c r="AB17" s="103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03"/>
      <c r="AT17" s="103"/>
      <c r="AU17" s="103"/>
      <c r="AV17" s="103"/>
      <c r="AW17" s="103"/>
      <c r="AX17" s="103"/>
      <c r="AY17" s="103"/>
      <c r="AZ17" s="103"/>
      <c r="BA17" s="103"/>
      <c r="BB17" s="103"/>
    </row>
    <row r="18" spans="1:54" ht="20.25" customHeight="1" x14ac:dyDescent="0.15">
      <c r="A18" s="88"/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  <c r="P18" s="106"/>
      <c r="Q18" s="106"/>
      <c r="R18" s="106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</row>
  </sheetData>
  <sheetProtection formatCells="0" formatColumns="0" formatRows="0"/>
  <mergeCells count="8">
    <mergeCell ref="A2:H2"/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showGridLines="0" showZeros="0" workbookViewId="0">
      <selection activeCell="A2" sqref="A2:F2"/>
    </sheetView>
  </sheetViews>
  <sheetFormatPr defaultRowHeight="11.25" x14ac:dyDescent="0.1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 x14ac:dyDescent="0.15">
      <c r="A1" s="119"/>
      <c r="B1" s="119"/>
      <c r="C1" s="119"/>
      <c r="D1" s="119"/>
      <c r="E1" s="119"/>
      <c r="F1" s="120" t="s">
        <v>202</v>
      </c>
    </row>
    <row r="2" spans="1:6" ht="20.100000000000001" customHeight="1" x14ac:dyDescent="0.25">
      <c r="A2" s="231" t="s">
        <v>561</v>
      </c>
      <c r="B2" s="231"/>
      <c r="C2" s="231"/>
      <c r="D2" s="231"/>
      <c r="E2" s="231"/>
      <c r="F2" s="231"/>
    </row>
    <row r="3" spans="1:6" ht="20.100000000000001" customHeight="1" x14ac:dyDescent="0.15">
      <c r="A3" s="20" t="s">
        <v>279</v>
      </c>
      <c r="B3" s="121"/>
      <c r="C3" s="119"/>
      <c r="D3" s="119"/>
      <c r="E3" s="119"/>
      <c r="F3" s="120" t="s">
        <v>1</v>
      </c>
    </row>
    <row r="4" spans="1:6" ht="27.95" customHeight="1" x14ac:dyDescent="0.15">
      <c r="A4" s="216" t="s">
        <v>40</v>
      </c>
      <c r="B4" s="216" t="s">
        <v>41</v>
      </c>
      <c r="C4" s="216" t="s">
        <v>203</v>
      </c>
      <c r="D4" s="216" t="s">
        <v>204</v>
      </c>
      <c r="E4" s="216"/>
      <c r="F4" s="216"/>
    </row>
    <row r="5" spans="1:6" ht="25.5" customHeight="1" x14ac:dyDescent="0.15">
      <c r="A5" s="266"/>
      <c r="B5" s="266"/>
      <c r="C5" s="266"/>
      <c r="D5" s="122" t="s">
        <v>69</v>
      </c>
      <c r="E5" s="122" t="s">
        <v>58</v>
      </c>
      <c r="F5" s="146" t="s">
        <v>59</v>
      </c>
    </row>
    <row r="6" spans="1:6" s="125" customFormat="1" ht="25.5" customHeight="1" x14ac:dyDescent="0.15">
      <c r="A6" s="21" t="s">
        <v>434</v>
      </c>
      <c r="B6" s="23" t="s">
        <v>435</v>
      </c>
      <c r="C6" s="163">
        <v>824001</v>
      </c>
      <c r="D6" s="147">
        <f>SUM(E6:F6)</f>
        <v>500000</v>
      </c>
      <c r="E6" s="150"/>
      <c r="F6" s="140">
        <v>500000</v>
      </c>
    </row>
    <row r="7" spans="1:6" s="125" customFormat="1" ht="25.5" customHeight="1" x14ac:dyDescent="0.15">
      <c r="A7" s="21" t="s">
        <v>436</v>
      </c>
      <c r="B7" s="23" t="s">
        <v>437</v>
      </c>
      <c r="C7" s="163">
        <v>824001</v>
      </c>
      <c r="D7" s="147">
        <f t="shared" ref="D7:D8" si="0">SUM(E7:F7)</f>
        <v>300000</v>
      </c>
      <c r="E7" s="150"/>
      <c r="F7" s="140">
        <v>300000</v>
      </c>
    </row>
    <row r="8" spans="1:6" s="125" customFormat="1" ht="25.5" customHeight="1" x14ac:dyDescent="0.15">
      <c r="A8" s="21" t="s">
        <v>454</v>
      </c>
      <c r="B8" s="23" t="s">
        <v>455</v>
      </c>
      <c r="C8" s="24">
        <v>824001</v>
      </c>
      <c r="D8" s="147">
        <f t="shared" si="0"/>
        <v>300000</v>
      </c>
      <c r="E8" s="150"/>
      <c r="F8" s="140">
        <v>300000</v>
      </c>
    </row>
    <row r="9" spans="1:6" s="125" customFormat="1" ht="25.5" customHeight="1" x14ac:dyDescent="0.15">
      <c r="A9" s="151"/>
      <c r="B9" s="149"/>
      <c r="C9" s="149"/>
      <c r="D9" s="147"/>
      <c r="E9" s="150"/>
      <c r="F9" s="146"/>
    </row>
    <row r="10" spans="1:6" s="125" customFormat="1" ht="25.5" customHeight="1" x14ac:dyDescent="0.15">
      <c r="A10" s="149"/>
      <c r="B10" s="149"/>
      <c r="C10" s="149"/>
      <c r="D10" s="147"/>
      <c r="E10" s="150"/>
      <c r="F10" s="150"/>
    </row>
    <row r="11" spans="1:6" s="125" customFormat="1" ht="25.5" customHeight="1" x14ac:dyDescent="0.15">
      <c r="A11" s="149"/>
      <c r="B11" s="149"/>
      <c r="C11" s="149"/>
      <c r="D11" s="147"/>
      <c r="E11" s="150"/>
      <c r="F11" s="150"/>
    </row>
    <row r="12" spans="1:6" s="123" customFormat="1" ht="24" customHeight="1" x14ac:dyDescent="0.15">
      <c r="A12" s="7"/>
      <c r="B12" s="7"/>
      <c r="C12" s="7"/>
      <c r="D12" s="118">
        <f>SUM(D6:D11)</f>
        <v>1100000</v>
      </c>
      <c r="E12" s="142">
        <f t="shared" ref="E12:F12" si="1">SUM(E6:E11)</f>
        <v>0</v>
      </c>
      <c r="F12" s="142">
        <f t="shared" si="1"/>
        <v>1100000</v>
      </c>
    </row>
    <row r="13" spans="1:6" ht="9.75" customHeight="1" x14ac:dyDescent="0.15">
      <c r="A13" s="117"/>
      <c r="B13" s="116"/>
      <c r="C13" s="116"/>
      <c r="D13" s="117"/>
      <c r="E13" s="117"/>
      <c r="F13" s="117"/>
    </row>
    <row r="14" spans="1:6" ht="9.75" customHeight="1" x14ac:dyDescent="0.15">
      <c r="A14" s="117"/>
      <c r="B14" s="116"/>
      <c r="C14" s="116"/>
      <c r="D14" s="117"/>
      <c r="E14" s="117"/>
      <c r="F14" s="117"/>
    </row>
    <row r="15" spans="1:6" ht="9.75" customHeight="1" x14ac:dyDescent="0.15">
      <c r="A15" s="117"/>
      <c r="B15" s="116"/>
      <c r="C15" s="116"/>
      <c r="D15" s="116"/>
      <c r="E15" s="116"/>
      <c r="F15" s="116"/>
    </row>
    <row r="16" spans="1:6" ht="9.75" customHeight="1" x14ac:dyDescent="0.15">
      <c r="A16" s="117"/>
      <c r="B16" s="117"/>
      <c r="C16" s="116"/>
      <c r="D16" s="116"/>
      <c r="E16" s="116"/>
      <c r="F16" s="116"/>
    </row>
    <row r="17" spans="1:6" ht="9.75" customHeight="1" x14ac:dyDescent="0.15">
      <c r="A17" s="117"/>
      <c r="B17" s="116"/>
      <c r="C17" s="116"/>
      <c r="D17" s="116"/>
      <c r="E17" s="116"/>
      <c r="F17" s="116"/>
    </row>
    <row r="18" spans="1:6" ht="12.75" customHeight="1" x14ac:dyDescent="0.15">
      <c r="A18" s="116"/>
      <c r="B18" s="116"/>
      <c r="C18" s="116"/>
      <c r="D18" s="116"/>
      <c r="E18" s="116"/>
      <c r="F18" s="116"/>
    </row>
    <row r="19" spans="1:6" ht="12.75" customHeight="1" x14ac:dyDescent="0.15">
      <c r="A19" s="116"/>
      <c r="B19" s="116"/>
      <c r="C19" s="116"/>
      <c r="D19" s="116"/>
      <c r="E19" s="116"/>
      <c r="F19" s="116"/>
    </row>
    <row r="20" spans="1:6" ht="12.75" customHeight="1" x14ac:dyDescent="0.15">
      <c r="A20" s="116"/>
      <c r="B20" s="116"/>
      <c r="C20" s="116"/>
      <c r="D20" s="116"/>
      <c r="E20" s="116"/>
      <c r="F20" s="116"/>
    </row>
    <row r="21" spans="1:6" ht="12.75" customHeight="1" x14ac:dyDescent="0.15">
      <c r="A21" s="116"/>
      <c r="B21" s="116"/>
      <c r="C21" s="116"/>
      <c r="D21" s="116"/>
      <c r="E21" s="116"/>
      <c r="F21" s="116"/>
    </row>
    <row r="22" spans="1:6" ht="9.75" customHeight="1" x14ac:dyDescent="0.15">
      <c r="A22" s="116"/>
      <c r="B22" s="117"/>
      <c r="C22" s="116"/>
      <c r="D22" s="116"/>
      <c r="E22" s="116"/>
      <c r="F22" s="116"/>
    </row>
    <row r="23" spans="1:6" ht="9.75" customHeight="1" x14ac:dyDescent="0.15">
      <c r="A23" s="115"/>
      <c r="B23" s="116"/>
      <c r="C23" s="117"/>
      <c r="D23" s="115"/>
      <c r="E23" s="115"/>
      <c r="F23" s="115"/>
    </row>
    <row r="24" spans="1:6" ht="12.75" customHeight="1" x14ac:dyDescent="0.15">
      <c r="A24" s="115"/>
      <c r="B24" s="116"/>
      <c r="C24" s="116"/>
      <c r="D24" s="115"/>
      <c r="E24" s="115"/>
      <c r="F24" s="115"/>
    </row>
    <row r="25" spans="1:6" ht="12.75" customHeight="1" x14ac:dyDescent="0.15">
      <c r="A25" s="115"/>
      <c r="B25" s="116"/>
      <c r="C25" s="116"/>
      <c r="D25" s="115"/>
      <c r="E25" s="115"/>
      <c r="F25" s="115"/>
    </row>
    <row r="26" spans="1:6" ht="9.75" customHeight="1" x14ac:dyDescent="0.15">
      <c r="A26" s="115"/>
      <c r="B26" s="117"/>
      <c r="C26" s="116"/>
      <c r="D26" s="115"/>
      <c r="E26" s="115"/>
      <c r="F26" s="115"/>
    </row>
  </sheetData>
  <sheetProtection formatCells="0" formatColumns="0" formatRows="0"/>
  <mergeCells count="5">
    <mergeCell ref="D4:F4"/>
    <mergeCell ref="A4:A5"/>
    <mergeCell ref="B4:B5"/>
    <mergeCell ref="C4:C5"/>
    <mergeCell ref="A2:F2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7"/>
  <sheetViews>
    <sheetView showGridLines="0" showZeros="0" topLeftCell="A106" workbookViewId="0">
      <selection activeCell="P5" sqref="P5"/>
    </sheetView>
  </sheetViews>
  <sheetFormatPr defaultRowHeight="12.75" customHeight="1" x14ac:dyDescent="0.15"/>
  <cols>
    <col min="1" max="1" width="8" style="189" customWidth="1"/>
    <col min="2" max="2" width="35.6640625" style="189" customWidth="1"/>
    <col min="3" max="3" width="17.6640625" style="189" customWidth="1"/>
    <col min="4" max="4" width="17.5" style="189" customWidth="1"/>
    <col min="5" max="5" width="17.33203125" style="189" customWidth="1"/>
    <col min="6" max="6" width="16" style="189" customWidth="1"/>
    <col min="7" max="7" width="14.6640625" style="189" customWidth="1"/>
    <col min="8" max="8" width="15" style="189" customWidth="1"/>
    <col min="9" max="9" width="14.6640625" style="189" customWidth="1"/>
    <col min="10" max="10" width="16.5" style="189" customWidth="1"/>
    <col min="11" max="11" width="13.83203125" style="189" customWidth="1"/>
    <col min="12" max="12" width="6.6640625" style="189" customWidth="1"/>
    <col min="13" max="13" width="10.1640625" style="189" customWidth="1"/>
    <col min="14" max="16384" width="9.33203125" style="189"/>
  </cols>
  <sheetData>
    <row r="1" spans="1:13" ht="18.75" customHeight="1" x14ac:dyDescent="0.15">
      <c r="A1" s="185"/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267" t="s">
        <v>205</v>
      </c>
      <c r="M1" s="267"/>
    </row>
    <row r="2" spans="1:13" ht="36" customHeight="1" x14ac:dyDescent="0.15">
      <c r="A2" s="272" t="s">
        <v>562</v>
      </c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</row>
    <row r="3" spans="1:13" ht="27" customHeight="1" x14ac:dyDescent="0.15">
      <c r="A3" s="268" t="s">
        <v>551</v>
      </c>
      <c r="B3" s="268"/>
      <c r="C3" s="190"/>
      <c r="D3" s="190"/>
      <c r="E3" s="190"/>
      <c r="F3" s="190"/>
      <c r="G3" s="191"/>
      <c r="H3" s="191"/>
      <c r="I3" s="191"/>
      <c r="J3" s="186"/>
      <c r="K3" s="186"/>
      <c r="L3" s="186"/>
      <c r="M3" s="192" t="s">
        <v>206</v>
      </c>
    </row>
    <row r="4" spans="1:13" ht="18.75" customHeight="1" x14ac:dyDescent="0.15">
      <c r="A4" s="269" t="s">
        <v>100</v>
      </c>
      <c r="B4" s="270" t="s">
        <v>101</v>
      </c>
      <c r="C4" s="270" t="s">
        <v>42</v>
      </c>
      <c r="D4" s="270" t="s">
        <v>43</v>
      </c>
      <c r="E4" s="270"/>
      <c r="F4" s="270"/>
      <c r="G4" s="270"/>
      <c r="H4" s="270"/>
      <c r="I4" s="270"/>
      <c r="J4" s="270" t="s">
        <v>44</v>
      </c>
      <c r="K4" s="270" t="s">
        <v>32</v>
      </c>
      <c r="L4" s="270" t="s">
        <v>35</v>
      </c>
      <c r="M4" s="270" t="s">
        <v>207</v>
      </c>
    </row>
    <row r="5" spans="1:13" ht="54.75" customHeight="1" x14ac:dyDescent="0.15">
      <c r="A5" s="269"/>
      <c r="B5" s="271"/>
      <c r="C5" s="271"/>
      <c r="D5" s="193" t="s">
        <v>46</v>
      </c>
      <c r="E5" s="193" t="s">
        <v>47</v>
      </c>
      <c r="F5" s="193" t="s">
        <v>208</v>
      </c>
      <c r="G5" s="193" t="s">
        <v>209</v>
      </c>
      <c r="H5" s="194" t="s">
        <v>210</v>
      </c>
      <c r="I5" s="194" t="s">
        <v>211</v>
      </c>
      <c r="J5" s="271"/>
      <c r="K5" s="271"/>
      <c r="L5" s="270"/>
      <c r="M5" s="271"/>
    </row>
    <row r="6" spans="1:13" ht="22.5" customHeight="1" x14ac:dyDescent="0.15">
      <c r="A6" s="195"/>
      <c r="B6" s="196" t="s">
        <v>69</v>
      </c>
      <c r="C6" s="197">
        <f>SUM(D6,J6)</f>
        <v>54834291</v>
      </c>
      <c r="D6" s="198">
        <f>SUM(E6:I6)</f>
        <v>34276916</v>
      </c>
      <c r="E6" s="197">
        <f t="shared" ref="E6:M6" si="0">SUM(E7,E21,E49,D61,E61,D61,E66,E79,E96,E99,E105,E108)</f>
        <v>11157456</v>
      </c>
      <c r="F6" s="197">
        <f t="shared" si="0"/>
        <v>82539</v>
      </c>
      <c r="G6" s="197">
        <f t="shared" si="0"/>
        <v>1100000</v>
      </c>
      <c r="H6" s="197">
        <f t="shared" si="0"/>
        <v>0</v>
      </c>
      <c r="I6" s="197">
        <v>21936921</v>
      </c>
      <c r="J6" s="197">
        <f t="shared" si="0"/>
        <v>20557375</v>
      </c>
      <c r="K6" s="197"/>
      <c r="L6" s="197">
        <f t="shared" si="0"/>
        <v>0</v>
      </c>
      <c r="M6" s="197">
        <f t="shared" si="0"/>
        <v>0</v>
      </c>
    </row>
    <row r="7" spans="1:13" ht="20.85" customHeight="1" x14ac:dyDescent="0.15">
      <c r="A7" s="199">
        <v>301</v>
      </c>
      <c r="B7" s="200" t="s">
        <v>85</v>
      </c>
      <c r="C7" s="197">
        <f t="shared" ref="C7:C70" si="1">SUM(D7,J7)</f>
        <v>15763352</v>
      </c>
      <c r="D7" s="201">
        <f>SUM(E7:I7)</f>
        <v>12958352</v>
      </c>
      <c r="E7" s="198">
        <f t="shared" ref="E7:M7" si="2">SUM(E8:E20)</f>
        <v>10363172</v>
      </c>
      <c r="F7" s="198">
        <f t="shared" si="2"/>
        <v>82539</v>
      </c>
      <c r="G7" s="198">
        <f t="shared" si="2"/>
        <v>0</v>
      </c>
      <c r="H7" s="198">
        <f t="shared" si="2"/>
        <v>0</v>
      </c>
      <c r="I7" s="198">
        <v>2512641</v>
      </c>
      <c r="J7" s="198">
        <f t="shared" si="2"/>
        <v>2805000</v>
      </c>
      <c r="K7" s="198"/>
      <c r="L7" s="198">
        <f t="shared" si="2"/>
        <v>0</v>
      </c>
      <c r="M7" s="198">
        <f t="shared" si="2"/>
        <v>0</v>
      </c>
    </row>
    <row r="8" spans="1:13" ht="20.85" customHeight="1" x14ac:dyDescent="0.15">
      <c r="A8" s="202">
        <v>30101</v>
      </c>
      <c r="B8" s="203" t="s">
        <v>102</v>
      </c>
      <c r="C8" s="197">
        <f t="shared" si="1"/>
        <v>1582464</v>
      </c>
      <c r="D8" s="198">
        <f t="shared" ref="D8:D71" si="3">SUM(E8:I8)</f>
        <v>1582464</v>
      </c>
      <c r="E8" s="198">
        <v>1582464</v>
      </c>
      <c r="F8" s="198">
        <v>0</v>
      </c>
      <c r="G8" s="198">
        <v>0</v>
      </c>
      <c r="H8" s="198">
        <v>0</v>
      </c>
      <c r="I8" s="198">
        <v>0</v>
      </c>
      <c r="J8" s="198">
        <v>0</v>
      </c>
      <c r="K8" s="198"/>
      <c r="L8" s="198"/>
      <c r="M8" s="198">
        <v>0</v>
      </c>
    </row>
    <row r="9" spans="1:13" ht="20.85" customHeight="1" x14ac:dyDescent="0.15">
      <c r="A9" s="202">
        <v>30102</v>
      </c>
      <c r="B9" s="203" t="s">
        <v>103</v>
      </c>
      <c r="C9" s="197">
        <f t="shared" si="1"/>
        <v>1509372</v>
      </c>
      <c r="D9" s="198">
        <f t="shared" si="3"/>
        <v>1509372</v>
      </c>
      <c r="E9" s="198">
        <v>1509372</v>
      </c>
      <c r="F9" s="198">
        <v>0</v>
      </c>
      <c r="G9" s="198">
        <v>0</v>
      </c>
      <c r="H9" s="198">
        <v>0</v>
      </c>
      <c r="I9" s="198">
        <v>0</v>
      </c>
      <c r="J9" s="198">
        <v>0</v>
      </c>
      <c r="K9" s="198"/>
      <c r="L9" s="198"/>
      <c r="M9" s="198">
        <v>0</v>
      </c>
    </row>
    <row r="10" spans="1:13" ht="20.85" customHeight="1" x14ac:dyDescent="0.15">
      <c r="A10" s="202">
        <v>30103</v>
      </c>
      <c r="B10" s="203" t="s">
        <v>104</v>
      </c>
      <c r="C10" s="197">
        <f t="shared" si="1"/>
        <v>4336172</v>
      </c>
      <c r="D10" s="198">
        <f t="shared" si="3"/>
        <v>4336172</v>
      </c>
      <c r="E10" s="198">
        <v>4336172</v>
      </c>
      <c r="F10" s="198">
        <v>0</v>
      </c>
      <c r="G10" s="198">
        <v>0</v>
      </c>
      <c r="H10" s="198">
        <v>0</v>
      </c>
      <c r="I10" s="198">
        <v>0</v>
      </c>
      <c r="J10" s="198">
        <v>0</v>
      </c>
      <c r="K10" s="198"/>
      <c r="L10" s="198"/>
      <c r="M10" s="198">
        <v>0</v>
      </c>
    </row>
    <row r="11" spans="1:13" ht="20.85" customHeight="1" x14ac:dyDescent="0.15">
      <c r="A11" s="202">
        <v>30106</v>
      </c>
      <c r="B11" s="203" t="s">
        <v>105</v>
      </c>
      <c r="C11" s="197">
        <f t="shared" si="1"/>
        <v>0</v>
      </c>
      <c r="D11" s="198">
        <f t="shared" si="3"/>
        <v>0</v>
      </c>
      <c r="E11" s="198">
        <v>0</v>
      </c>
      <c r="F11" s="198">
        <v>0</v>
      </c>
      <c r="G11" s="198">
        <v>0</v>
      </c>
      <c r="H11" s="198">
        <v>0</v>
      </c>
      <c r="I11" s="198">
        <v>0</v>
      </c>
      <c r="J11" s="198">
        <v>0</v>
      </c>
      <c r="K11" s="198"/>
      <c r="L11" s="198"/>
      <c r="M11" s="198">
        <v>0</v>
      </c>
    </row>
    <row r="12" spans="1:13" ht="20.85" customHeight="1" x14ac:dyDescent="0.15">
      <c r="A12" s="202">
        <v>30107</v>
      </c>
      <c r="B12" s="203" t="s">
        <v>106</v>
      </c>
      <c r="C12" s="197">
        <f t="shared" si="1"/>
        <v>0</v>
      </c>
      <c r="D12" s="198">
        <f t="shared" si="3"/>
        <v>0</v>
      </c>
      <c r="E12" s="198">
        <v>0</v>
      </c>
      <c r="F12" s="198">
        <v>0</v>
      </c>
      <c r="G12" s="198">
        <v>0</v>
      </c>
      <c r="H12" s="198">
        <v>0</v>
      </c>
      <c r="I12" s="198">
        <v>0</v>
      </c>
      <c r="J12" s="198">
        <v>0</v>
      </c>
      <c r="K12" s="198"/>
      <c r="L12" s="198"/>
      <c r="M12" s="198">
        <v>0</v>
      </c>
    </row>
    <row r="13" spans="1:13" ht="31.5" customHeight="1" x14ac:dyDescent="0.15">
      <c r="A13" s="202">
        <v>30108</v>
      </c>
      <c r="B13" s="203" t="s">
        <v>107</v>
      </c>
      <c r="C13" s="197">
        <f t="shared" si="1"/>
        <v>644214</v>
      </c>
      <c r="D13" s="198">
        <f t="shared" si="3"/>
        <v>644214</v>
      </c>
      <c r="E13" s="198">
        <v>644214</v>
      </c>
      <c r="F13" s="198">
        <v>0</v>
      </c>
      <c r="G13" s="198">
        <v>0</v>
      </c>
      <c r="H13" s="198">
        <v>0</v>
      </c>
      <c r="I13" s="198">
        <v>0</v>
      </c>
      <c r="J13" s="198">
        <v>0</v>
      </c>
      <c r="K13" s="198"/>
      <c r="L13" s="198"/>
      <c r="M13" s="198">
        <v>0</v>
      </c>
    </row>
    <row r="14" spans="1:13" ht="20.45" customHeight="1" x14ac:dyDescent="0.15">
      <c r="A14" s="202">
        <v>30109</v>
      </c>
      <c r="B14" s="203" t="s">
        <v>108</v>
      </c>
      <c r="C14" s="197">
        <f t="shared" si="1"/>
        <v>257685</v>
      </c>
      <c r="D14" s="198">
        <f t="shared" si="3"/>
        <v>257685</v>
      </c>
      <c r="E14" s="198">
        <v>257685</v>
      </c>
      <c r="F14" s="198">
        <v>0</v>
      </c>
      <c r="G14" s="198">
        <v>0</v>
      </c>
      <c r="H14" s="198">
        <v>0</v>
      </c>
      <c r="I14" s="198">
        <v>0</v>
      </c>
      <c r="J14" s="198">
        <v>0</v>
      </c>
      <c r="K14" s="198"/>
      <c r="L14" s="198"/>
      <c r="M14" s="198">
        <v>0</v>
      </c>
    </row>
    <row r="15" spans="1:13" ht="20.45" customHeight="1" x14ac:dyDescent="0.15">
      <c r="A15" s="202">
        <v>30110</v>
      </c>
      <c r="B15" s="203" t="s">
        <v>109</v>
      </c>
      <c r="C15" s="197">
        <f t="shared" si="1"/>
        <v>263502</v>
      </c>
      <c r="D15" s="198">
        <f t="shared" si="3"/>
        <v>263502</v>
      </c>
      <c r="E15" s="198">
        <v>187604</v>
      </c>
      <c r="F15" s="198">
        <v>75898</v>
      </c>
      <c r="G15" s="198">
        <v>0</v>
      </c>
      <c r="H15" s="198">
        <v>0</v>
      </c>
      <c r="I15" s="198">
        <v>0</v>
      </c>
      <c r="J15" s="198">
        <v>0</v>
      </c>
      <c r="K15" s="198"/>
      <c r="L15" s="198"/>
      <c r="M15" s="198">
        <v>0</v>
      </c>
    </row>
    <row r="16" spans="1:13" ht="20.45" customHeight="1" x14ac:dyDescent="0.15">
      <c r="A16" s="202">
        <v>30111</v>
      </c>
      <c r="B16" s="203" t="s">
        <v>110</v>
      </c>
      <c r="C16" s="197">
        <f t="shared" si="1"/>
        <v>225203</v>
      </c>
      <c r="D16" s="198">
        <f t="shared" si="3"/>
        <v>225203</v>
      </c>
      <c r="E16" s="198">
        <v>225203</v>
      </c>
      <c r="F16" s="198">
        <v>0</v>
      </c>
      <c r="G16" s="198">
        <v>0</v>
      </c>
      <c r="H16" s="198">
        <v>0</v>
      </c>
      <c r="I16" s="198">
        <v>0</v>
      </c>
      <c r="J16" s="198">
        <v>0</v>
      </c>
      <c r="K16" s="198"/>
      <c r="L16" s="198"/>
      <c r="M16" s="198">
        <v>0</v>
      </c>
    </row>
    <row r="17" spans="1:13" ht="20.45" customHeight="1" x14ac:dyDescent="0.15">
      <c r="A17" s="202">
        <v>30112</v>
      </c>
      <c r="B17" s="203" t="s">
        <v>111</v>
      </c>
      <c r="C17" s="197">
        <f t="shared" si="1"/>
        <v>37241</v>
      </c>
      <c r="D17" s="198">
        <f t="shared" si="3"/>
        <v>37241</v>
      </c>
      <c r="E17" s="198">
        <v>23959</v>
      </c>
      <c r="F17" s="198">
        <v>6641</v>
      </c>
      <c r="G17" s="198">
        <v>0</v>
      </c>
      <c r="H17" s="198">
        <v>0</v>
      </c>
      <c r="I17" s="198">
        <v>6641</v>
      </c>
      <c r="J17" s="198">
        <v>0</v>
      </c>
      <c r="K17" s="198"/>
      <c r="L17" s="198"/>
      <c r="M17" s="198">
        <v>0</v>
      </c>
    </row>
    <row r="18" spans="1:13" ht="20.45" customHeight="1" x14ac:dyDescent="0.15">
      <c r="A18" s="202">
        <v>30113</v>
      </c>
      <c r="B18" s="203" t="s">
        <v>112</v>
      </c>
      <c r="C18" s="197">
        <f t="shared" si="1"/>
        <v>773079</v>
      </c>
      <c r="D18" s="198">
        <f t="shared" si="3"/>
        <v>773079</v>
      </c>
      <c r="E18" s="198">
        <v>773079</v>
      </c>
      <c r="F18" s="198">
        <v>0</v>
      </c>
      <c r="G18" s="198">
        <v>0</v>
      </c>
      <c r="H18" s="198">
        <v>0</v>
      </c>
      <c r="I18" s="198">
        <v>0</v>
      </c>
      <c r="J18" s="198">
        <v>0</v>
      </c>
      <c r="K18" s="198"/>
      <c r="L18" s="198"/>
      <c r="M18" s="198">
        <v>0</v>
      </c>
    </row>
    <row r="19" spans="1:13" ht="20.45" customHeight="1" x14ac:dyDescent="0.15">
      <c r="A19" s="202">
        <v>30114</v>
      </c>
      <c r="B19" s="203" t="s">
        <v>113</v>
      </c>
      <c r="C19" s="197">
        <f t="shared" si="1"/>
        <v>257433</v>
      </c>
      <c r="D19" s="198">
        <f t="shared" si="3"/>
        <v>257433</v>
      </c>
      <c r="E19" s="198">
        <v>257433</v>
      </c>
      <c r="F19" s="198">
        <v>0</v>
      </c>
      <c r="G19" s="198">
        <v>0</v>
      </c>
      <c r="H19" s="198">
        <v>0</v>
      </c>
      <c r="I19" s="198">
        <v>0</v>
      </c>
      <c r="J19" s="198">
        <v>0</v>
      </c>
      <c r="K19" s="198"/>
      <c r="L19" s="198"/>
      <c r="M19" s="198">
        <v>0</v>
      </c>
    </row>
    <row r="20" spans="1:13" ht="20.45" customHeight="1" x14ac:dyDescent="0.15">
      <c r="A20" s="202">
        <v>30199</v>
      </c>
      <c r="B20" s="203" t="s">
        <v>114</v>
      </c>
      <c r="C20" s="197">
        <f t="shared" si="1"/>
        <v>5876987</v>
      </c>
      <c r="D20" s="198">
        <f t="shared" si="3"/>
        <v>3071987</v>
      </c>
      <c r="E20" s="198">
        <v>565987</v>
      </c>
      <c r="F20" s="198">
        <v>0</v>
      </c>
      <c r="G20" s="198">
        <v>0</v>
      </c>
      <c r="H20" s="198">
        <v>0</v>
      </c>
      <c r="I20" s="198">
        <v>2506000</v>
      </c>
      <c r="J20" s="198">
        <v>2805000</v>
      </c>
      <c r="K20" s="198"/>
      <c r="L20" s="198"/>
      <c r="M20" s="198">
        <v>0</v>
      </c>
    </row>
    <row r="21" spans="1:13" ht="20.45" customHeight="1" x14ac:dyDescent="0.15">
      <c r="A21" s="199">
        <v>302</v>
      </c>
      <c r="B21" s="199" t="s">
        <v>86</v>
      </c>
      <c r="C21" s="197">
        <f t="shared" si="1"/>
        <v>6933455</v>
      </c>
      <c r="D21" s="198">
        <f t="shared" si="3"/>
        <v>2689000</v>
      </c>
      <c r="E21" s="198">
        <f t="shared" ref="E21:M21" si="4">SUM(E22:E48)</f>
        <v>512000</v>
      </c>
      <c r="F21" s="198">
        <f t="shared" si="4"/>
        <v>0</v>
      </c>
      <c r="G21" s="198">
        <f t="shared" si="4"/>
        <v>0</v>
      </c>
      <c r="H21" s="198">
        <f t="shared" si="4"/>
        <v>0</v>
      </c>
      <c r="I21" s="198">
        <v>2177000</v>
      </c>
      <c r="J21" s="198">
        <f t="shared" si="4"/>
        <v>4244455</v>
      </c>
      <c r="K21" s="198"/>
      <c r="L21" s="198">
        <f t="shared" si="4"/>
        <v>0</v>
      </c>
      <c r="M21" s="198">
        <f t="shared" si="4"/>
        <v>0</v>
      </c>
    </row>
    <row r="22" spans="1:13" ht="20.45" customHeight="1" x14ac:dyDescent="0.15">
      <c r="A22" s="204">
        <v>30201</v>
      </c>
      <c r="B22" s="203" t="s">
        <v>115</v>
      </c>
      <c r="C22" s="197">
        <f t="shared" si="1"/>
        <v>500000</v>
      </c>
      <c r="D22" s="198">
        <f t="shared" si="3"/>
        <v>130000</v>
      </c>
      <c r="E22" s="198">
        <v>130000</v>
      </c>
      <c r="F22" s="198">
        <v>0</v>
      </c>
      <c r="G22" s="198">
        <v>0</v>
      </c>
      <c r="H22" s="198">
        <v>0</v>
      </c>
      <c r="I22" s="198">
        <v>0</v>
      </c>
      <c r="J22" s="198">
        <v>370000</v>
      </c>
      <c r="K22" s="198"/>
      <c r="L22" s="198"/>
      <c r="M22" s="198">
        <v>0</v>
      </c>
    </row>
    <row r="23" spans="1:13" ht="20.45" customHeight="1" x14ac:dyDescent="0.15">
      <c r="A23" s="204">
        <v>30202</v>
      </c>
      <c r="B23" s="203" t="s">
        <v>116</v>
      </c>
      <c r="C23" s="197">
        <f t="shared" si="1"/>
        <v>0</v>
      </c>
      <c r="D23" s="198">
        <f t="shared" si="3"/>
        <v>0</v>
      </c>
      <c r="E23" s="198">
        <v>0</v>
      </c>
      <c r="F23" s="198">
        <v>0</v>
      </c>
      <c r="G23" s="198">
        <v>0</v>
      </c>
      <c r="H23" s="198">
        <v>0</v>
      </c>
      <c r="I23" s="198">
        <v>0</v>
      </c>
      <c r="J23" s="198">
        <v>0</v>
      </c>
      <c r="K23" s="198"/>
      <c r="L23" s="198"/>
      <c r="M23" s="198">
        <v>0</v>
      </c>
    </row>
    <row r="24" spans="1:13" ht="20.45" customHeight="1" x14ac:dyDescent="0.15">
      <c r="A24" s="204">
        <v>30203</v>
      </c>
      <c r="B24" s="203" t="s">
        <v>117</v>
      </c>
      <c r="C24" s="197">
        <f t="shared" si="1"/>
        <v>40000</v>
      </c>
      <c r="D24" s="198">
        <f t="shared" si="3"/>
        <v>40000</v>
      </c>
      <c r="E24" s="198">
        <v>0</v>
      </c>
      <c r="F24" s="198">
        <v>0</v>
      </c>
      <c r="G24" s="198">
        <v>0</v>
      </c>
      <c r="H24" s="198">
        <v>0</v>
      </c>
      <c r="I24" s="198">
        <v>40000</v>
      </c>
      <c r="J24" s="198">
        <v>0</v>
      </c>
      <c r="K24" s="198"/>
      <c r="L24" s="198"/>
      <c r="M24" s="198">
        <v>0</v>
      </c>
    </row>
    <row r="25" spans="1:13" ht="20.45" customHeight="1" x14ac:dyDescent="0.15">
      <c r="A25" s="204">
        <v>30204</v>
      </c>
      <c r="B25" s="203" t="s">
        <v>118</v>
      </c>
      <c r="C25" s="197">
        <f t="shared" si="1"/>
        <v>0</v>
      </c>
      <c r="D25" s="198">
        <f t="shared" si="3"/>
        <v>0</v>
      </c>
      <c r="E25" s="198">
        <v>0</v>
      </c>
      <c r="F25" s="198">
        <v>0</v>
      </c>
      <c r="G25" s="198">
        <v>0</v>
      </c>
      <c r="H25" s="198">
        <v>0</v>
      </c>
      <c r="I25" s="198">
        <v>0</v>
      </c>
      <c r="J25" s="198">
        <v>0</v>
      </c>
      <c r="K25" s="198"/>
      <c r="L25" s="198"/>
      <c r="M25" s="198">
        <v>0</v>
      </c>
    </row>
    <row r="26" spans="1:13" ht="20.45" customHeight="1" x14ac:dyDescent="0.15">
      <c r="A26" s="204">
        <v>30205</v>
      </c>
      <c r="B26" s="203" t="s">
        <v>119</v>
      </c>
      <c r="C26" s="197">
        <f t="shared" si="1"/>
        <v>35000</v>
      </c>
      <c r="D26" s="198">
        <f t="shared" si="3"/>
        <v>35000</v>
      </c>
      <c r="E26" s="198">
        <v>35000</v>
      </c>
      <c r="F26" s="198">
        <v>0</v>
      </c>
      <c r="G26" s="198">
        <v>0</v>
      </c>
      <c r="H26" s="198">
        <v>0</v>
      </c>
      <c r="I26" s="198">
        <v>0</v>
      </c>
      <c r="J26" s="198">
        <v>0</v>
      </c>
      <c r="K26" s="198"/>
      <c r="L26" s="198"/>
      <c r="M26" s="198">
        <v>0</v>
      </c>
    </row>
    <row r="27" spans="1:13" ht="20.45" customHeight="1" x14ac:dyDescent="0.15">
      <c r="A27" s="204">
        <v>30206</v>
      </c>
      <c r="B27" s="203" t="s">
        <v>120</v>
      </c>
      <c r="C27" s="197">
        <f t="shared" si="1"/>
        <v>220000</v>
      </c>
      <c r="D27" s="198">
        <f t="shared" si="3"/>
        <v>220000</v>
      </c>
      <c r="E27" s="198">
        <v>50000</v>
      </c>
      <c r="F27" s="198">
        <v>0</v>
      </c>
      <c r="G27" s="198">
        <v>0</v>
      </c>
      <c r="H27" s="198">
        <v>0</v>
      </c>
      <c r="I27" s="198">
        <v>170000</v>
      </c>
      <c r="J27" s="198"/>
      <c r="K27" s="198"/>
      <c r="L27" s="198"/>
      <c r="M27" s="198">
        <v>0</v>
      </c>
    </row>
    <row r="28" spans="1:13" ht="20.45" customHeight="1" x14ac:dyDescent="0.15">
      <c r="A28" s="204">
        <v>30207</v>
      </c>
      <c r="B28" s="203" t="s">
        <v>121</v>
      </c>
      <c r="C28" s="197">
        <f t="shared" si="1"/>
        <v>12000</v>
      </c>
      <c r="D28" s="198">
        <f t="shared" si="3"/>
        <v>12000</v>
      </c>
      <c r="E28" s="198">
        <v>12000</v>
      </c>
      <c r="F28" s="198">
        <v>0</v>
      </c>
      <c r="G28" s="198">
        <v>0</v>
      </c>
      <c r="H28" s="198">
        <v>0</v>
      </c>
      <c r="I28" s="198">
        <v>0</v>
      </c>
      <c r="J28" s="198">
        <v>0</v>
      </c>
      <c r="K28" s="198"/>
      <c r="L28" s="198"/>
      <c r="M28" s="198">
        <v>0</v>
      </c>
    </row>
    <row r="29" spans="1:13" ht="20.45" customHeight="1" x14ac:dyDescent="0.15">
      <c r="A29" s="204">
        <v>30208</v>
      </c>
      <c r="B29" s="203" t="s">
        <v>122</v>
      </c>
      <c r="C29" s="197">
        <f t="shared" si="1"/>
        <v>0</v>
      </c>
      <c r="D29" s="198">
        <f t="shared" si="3"/>
        <v>0</v>
      </c>
      <c r="E29" s="198">
        <v>0</v>
      </c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8"/>
      <c r="L29" s="198"/>
      <c r="M29" s="198">
        <v>0</v>
      </c>
    </row>
    <row r="30" spans="1:13" ht="20.45" customHeight="1" x14ac:dyDescent="0.15">
      <c r="A30" s="204">
        <v>30209</v>
      </c>
      <c r="B30" s="203" t="s">
        <v>123</v>
      </c>
      <c r="C30" s="197">
        <f t="shared" si="1"/>
        <v>0</v>
      </c>
      <c r="D30" s="198">
        <f t="shared" si="3"/>
        <v>0</v>
      </c>
      <c r="E30" s="198">
        <v>0</v>
      </c>
      <c r="F30" s="198">
        <v>0</v>
      </c>
      <c r="G30" s="198">
        <v>0</v>
      </c>
      <c r="H30" s="198">
        <v>0</v>
      </c>
      <c r="I30" s="198">
        <v>0</v>
      </c>
      <c r="J30" s="198">
        <v>0</v>
      </c>
      <c r="K30" s="198"/>
      <c r="L30" s="198"/>
      <c r="M30" s="198">
        <v>0</v>
      </c>
    </row>
    <row r="31" spans="1:13" ht="20.45" customHeight="1" x14ac:dyDescent="0.15">
      <c r="A31" s="204">
        <v>30211</v>
      </c>
      <c r="B31" s="203" t="s">
        <v>124</v>
      </c>
      <c r="C31" s="197">
        <f t="shared" si="1"/>
        <v>50000</v>
      </c>
      <c r="D31" s="198">
        <f t="shared" si="3"/>
        <v>50000</v>
      </c>
      <c r="E31" s="198">
        <v>0</v>
      </c>
      <c r="F31" s="198">
        <v>0</v>
      </c>
      <c r="G31" s="198">
        <v>0</v>
      </c>
      <c r="H31" s="198">
        <v>0</v>
      </c>
      <c r="I31" s="198">
        <v>50000</v>
      </c>
      <c r="J31" s="198">
        <v>0</v>
      </c>
      <c r="K31" s="198"/>
      <c r="L31" s="198"/>
      <c r="M31" s="198">
        <v>0</v>
      </c>
    </row>
    <row r="32" spans="1:13" ht="20.45" customHeight="1" x14ac:dyDescent="0.15">
      <c r="A32" s="204">
        <v>30212</v>
      </c>
      <c r="B32" s="205" t="s">
        <v>125</v>
      </c>
      <c r="C32" s="197">
        <f t="shared" si="1"/>
        <v>0</v>
      </c>
      <c r="D32" s="198">
        <f t="shared" si="3"/>
        <v>0</v>
      </c>
      <c r="E32" s="198">
        <v>0</v>
      </c>
      <c r="F32" s="198">
        <v>0</v>
      </c>
      <c r="G32" s="198">
        <v>0</v>
      </c>
      <c r="H32" s="198">
        <v>0</v>
      </c>
      <c r="I32" s="198">
        <v>0</v>
      </c>
      <c r="J32" s="198">
        <v>0</v>
      </c>
      <c r="K32" s="198"/>
      <c r="L32" s="198"/>
      <c r="M32" s="198">
        <v>0</v>
      </c>
    </row>
    <row r="33" spans="1:13" ht="20.45" customHeight="1" x14ac:dyDescent="0.15">
      <c r="A33" s="204">
        <v>30213</v>
      </c>
      <c r="B33" s="203" t="s">
        <v>126</v>
      </c>
      <c r="C33" s="197">
        <f t="shared" si="1"/>
        <v>120000</v>
      </c>
      <c r="D33" s="198">
        <f t="shared" si="3"/>
        <v>120000</v>
      </c>
      <c r="E33" s="198">
        <v>0</v>
      </c>
      <c r="F33" s="198">
        <v>0</v>
      </c>
      <c r="G33" s="198">
        <v>0</v>
      </c>
      <c r="H33" s="198">
        <v>0</v>
      </c>
      <c r="I33" s="198">
        <v>120000</v>
      </c>
      <c r="J33" s="198"/>
      <c r="K33" s="198"/>
      <c r="L33" s="198"/>
      <c r="M33" s="198">
        <v>0</v>
      </c>
    </row>
    <row r="34" spans="1:13" ht="20.45" customHeight="1" x14ac:dyDescent="0.15">
      <c r="A34" s="204">
        <v>30214</v>
      </c>
      <c r="B34" s="203" t="s">
        <v>127</v>
      </c>
      <c r="C34" s="197">
        <f t="shared" si="1"/>
        <v>309455</v>
      </c>
      <c r="D34" s="198">
        <f t="shared" si="3"/>
        <v>100000</v>
      </c>
      <c r="E34" s="198">
        <v>0</v>
      </c>
      <c r="F34" s="198">
        <v>0</v>
      </c>
      <c r="G34" s="198">
        <v>0</v>
      </c>
      <c r="H34" s="198">
        <v>0</v>
      </c>
      <c r="I34" s="198">
        <v>100000</v>
      </c>
      <c r="J34" s="198">
        <v>209455</v>
      </c>
      <c r="K34" s="198"/>
      <c r="L34" s="198"/>
      <c r="M34" s="198">
        <v>0</v>
      </c>
    </row>
    <row r="35" spans="1:13" ht="20.45" customHeight="1" x14ac:dyDescent="0.15">
      <c r="A35" s="204">
        <v>30215</v>
      </c>
      <c r="B35" s="203" t="s">
        <v>128</v>
      </c>
      <c r="C35" s="197">
        <f t="shared" si="1"/>
        <v>60000</v>
      </c>
      <c r="D35" s="198">
        <f t="shared" si="3"/>
        <v>60000</v>
      </c>
      <c r="E35" s="198">
        <v>60000</v>
      </c>
      <c r="F35" s="198">
        <v>0</v>
      </c>
      <c r="G35" s="198">
        <v>0</v>
      </c>
      <c r="H35" s="198">
        <v>0</v>
      </c>
      <c r="I35" s="198">
        <v>0</v>
      </c>
      <c r="J35" s="198">
        <v>0</v>
      </c>
      <c r="K35" s="198"/>
      <c r="L35" s="198"/>
      <c r="M35" s="198">
        <v>0</v>
      </c>
    </row>
    <row r="36" spans="1:13" ht="20.45" customHeight="1" x14ac:dyDescent="0.15">
      <c r="A36" s="204">
        <v>30216</v>
      </c>
      <c r="B36" s="203" t="s">
        <v>129</v>
      </c>
      <c r="C36" s="197">
        <f t="shared" si="1"/>
        <v>100000</v>
      </c>
      <c r="D36" s="198">
        <f t="shared" si="3"/>
        <v>0</v>
      </c>
      <c r="E36" s="198">
        <v>0</v>
      </c>
      <c r="F36" s="198">
        <v>0</v>
      </c>
      <c r="G36" s="198">
        <v>0</v>
      </c>
      <c r="H36" s="198">
        <v>0</v>
      </c>
      <c r="I36" s="198">
        <v>0</v>
      </c>
      <c r="J36" s="198">
        <v>100000</v>
      </c>
      <c r="K36" s="198"/>
      <c r="L36" s="198"/>
      <c r="M36" s="198">
        <v>0</v>
      </c>
    </row>
    <row r="37" spans="1:13" ht="20.45" customHeight="1" x14ac:dyDescent="0.15">
      <c r="A37" s="204">
        <v>30217</v>
      </c>
      <c r="B37" s="203" t="s">
        <v>130</v>
      </c>
      <c r="C37" s="197">
        <f t="shared" si="1"/>
        <v>360000</v>
      </c>
      <c r="D37" s="198">
        <f t="shared" si="3"/>
        <v>360000</v>
      </c>
      <c r="E37" s="198">
        <v>190000</v>
      </c>
      <c r="F37" s="198">
        <v>0</v>
      </c>
      <c r="G37" s="198">
        <v>0</v>
      </c>
      <c r="H37" s="198">
        <v>0</v>
      </c>
      <c r="I37" s="198">
        <v>170000</v>
      </c>
      <c r="J37" s="198"/>
      <c r="K37" s="198"/>
      <c r="L37" s="198"/>
      <c r="M37" s="198">
        <v>0</v>
      </c>
    </row>
    <row r="38" spans="1:13" ht="20.45" customHeight="1" x14ac:dyDescent="0.15">
      <c r="A38" s="204">
        <v>30218</v>
      </c>
      <c r="B38" s="203" t="s">
        <v>131</v>
      </c>
      <c r="C38" s="197">
        <f t="shared" si="1"/>
        <v>0</v>
      </c>
      <c r="D38" s="198">
        <f t="shared" si="3"/>
        <v>0</v>
      </c>
      <c r="E38" s="198">
        <v>0</v>
      </c>
      <c r="F38" s="198">
        <v>0</v>
      </c>
      <c r="G38" s="198">
        <v>0</v>
      </c>
      <c r="H38" s="198">
        <v>0</v>
      </c>
      <c r="I38" s="198">
        <v>0</v>
      </c>
      <c r="J38" s="198">
        <v>0</v>
      </c>
      <c r="K38" s="198"/>
      <c r="L38" s="198"/>
      <c r="M38" s="198">
        <v>0</v>
      </c>
    </row>
    <row r="39" spans="1:13" ht="20.45" customHeight="1" x14ac:dyDescent="0.15">
      <c r="A39" s="204">
        <v>30224</v>
      </c>
      <c r="B39" s="203" t="s">
        <v>132</v>
      </c>
      <c r="C39" s="197">
        <f t="shared" si="1"/>
        <v>0</v>
      </c>
      <c r="D39" s="198">
        <f t="shared" si="3"/>
        <v>0</v>
      </c>
      <c r="E39" s="198">
        <v>0</v>
      </c>
      <c r="F39" s="198">
        <v>0</v>
      </c>
      <c r="G39" s="198">
        <v>0</v>
      </c>
      <c r="H39" s="198">
        <v>0</v>
      </c>
      <c r="I39" s="198">
        <v>0</v>
      </c>
      <c r="J39" s="198">
        <v>0</v>
      </c>
      <c r="K39" s="198"/>
      <c r="L39" s="198"/>
      <c r="M39" s="198">
        <v>0</v>
      </c>
    </row>
    <row r="40" spans="1:13" ht="20.45" customHeight="1" x14ac:dyDescent="0.15">
      <c r="A40" s="204">
        <v>30225</v>
      </c>
      <c r="B40" s="203" t="s">
        <v>133</v>
      </c>
      <c r="C40" s="197">
        <f t="shared" si="1"/>
        <v>0</v>
      </c>
      <c r="D40" s="198">
        <f t="shared" si="3"/>
        <v>0</v>
      </c>
      <c r="E40" s="198">
        <v>0</v>
      </c>
      <c r="F40" s="198">
        <v>0</v>
      </c>
      <c r="G40" s="198">
        <v>0</v>
      </c>
      <c r="H40" s="198">
        <v>0</v>
      </c>
      <c r="I40" s="198">
        <v>0</v>
      </c>
      <c r="J40" s="198">
        <v>0</v>
      </c>
      <c r="K40" s="198"/>
      <c r="L40" s="198"/>
      <c r="M40" s="198">
        <v>0</v>
      </c>
    </row>
    <row r="41" spans="1:13" ht="20.45" customHeight="1" x14ac:dyDescent="0.15">
      <c r="A41" s="204">
        <v>30226</v>
      </c>
      <c r="B41" s="203" t="s">
        <v>134</v>
      </c>
      <c r="C41" s="197">
        <f t="shared" si="1"/>
        <v>150000</v>
      </c>
      <c r="D41" s="198">
        <f t="shared" si="3"/>
        <v>150000</v>
      </c>
      <c r="E41" s="198">
        <v>0</v>
      </c>
      <c r="F41" s="198">
        <v>0</v>
      </c>
      <c r="G41" s="198">
        <v>0</v>
      </c>
      <c r="H41" s="198">
        <v>0</v>
      </c>
      <c r="I41" s="198">
        <v>150000</v>
      </c>
      <c r="J41" s="198">
        <v>0</v>
      </c>
      <c r="K41" s="198"/>
      <c r="L41" s="198"/>
      <c r="M41" s="198">
        <v>0</v>
      </c>
    </row>
    <row r="42" spans="1:13" ht="20.45" customHeight="1" x14ac:dyDescent="0.15">
      <c r="A42" s="204">
        <v>30227</v>
      </c>
      <c r="B42" s="203" t="s">
        <v>135</v>
      </c>
      <c r="C42" s="197">
        <f t="shared" si="1"/>
        <v>718000</v>
      </c>
      <c r="D42" s="198">
        <f t="shared" si="3"/>
        <v>0</v>
      </c>
      <c r="E42" s="198"/>
      <c r="F42" s="198">
        <v>0</v>
      </c>
      <c r="G42" s="198">
        <v>0</v>
      </c>
      <c r="H42" s="198">
        <v>0</v>
      </c>
      <c r="I42" s="198">
        <v>0</v>
      </c>
      <c r="J42" s="198">
        <v>718000</v>
      </c>
      <c r="K42" s="198"/>
      <c r="L42" s="198"/>
      <c r="M42" s="198">
        <v>0</v>
      </c>
    </row>
    <row r="43" spans="1:13" ht="20.45" customHeight="1" x14ac:dyDescent="0.15">
      <c r="A43" s="204">
        <v>30228</v>
      </c>
      <c r="B43" s="203" t="s">
        <v>136</v>
      </c>
      <c r="C43" s="197">
        <f t="shared" si="1"/>
        <v>300000</v>
      </c>
      <c r="D43" s="198">
        <f t="shared" si="3"/>
        <v>30000</v>
      </c>
      <c r="E43" s="198">
        <v>0</v>
      </c>
      <c r="F43" s="198">
        <v>0</v>
      </c>
      <c r="G43" s="198">
        <v>0</v>
      </c>
      <c r="H43" s="198">
        <v>0</v>
      </c>
      <c r="I43" s="198">
        <v>30000</v>
      </c>
      <c r="J43" s="198">
        <v>270000</v>
      </c>
      <c r="K43" s="198"/>
      <c r="L43" s="198"/>
      <c r="M43" s="198">
        <v>0</v>
      </c>
    </row>
    <row r="44" spans="1:13" ht="20.45" customHeight="1" x14ac:dyDescent="0.15">
      <c r="A44" s="204">
        <v>30229</v>
      </c>
      <c r="B44" s="203" t="s">
        <v>137</v>
      </c>
      <c r="C44" s="197">
        <f t="shared" si="1"/>
        <v>0</v>
      </c>
      <c r="D44" s="198">
        <f t="shared" si="3"/>
        <v>0</v>
      </c>
      <c r="E44" s="198">
        <v>0</v>
      </c>
      <c r="F44" s="198">
        <v>0</v>
      </c>
      <c r="G44" s="198">
        <v>0</v>
      </c>
      <c r="H44" s="198">
        <v>0</v>
      </c>
      <c r="I44" s="198">
        <v>0</v>
      </c>
      <c r="J44" s="198">
        <v>0</v>
      </c>
      <c r="K44" s="198"/>
      <c r="L44" s="198"/>
      <c r="M44" s="198">
        <v>0</v>
      </c>
    </row>
    <row r="45" spans="1:13" ht="20.45" customHeight="1" x14ac:dyDescent="0.15">
      <c r="A45" s="204">
        <v>30231</v>
      </c>
      <c r="B45" s="203" t="s">
        <v>138</v>
      </c>
      <c r="C45" s="197">
        <f t="shared" si="1"/>
        <v>35000</v>
      </c>
      <c r="D45" s="198">
        <f t="shared" si="3"/>
        <v>35000</v>
      </c>
      <c r="E45" s="198">
        <v>35000</v>
      </c>
      <c r="F45" s="198">
        <v>0</v>
      </c>
      <c r="G45" s="198">
        <v>0</v>
      </c>
      <c r="H45" s="198">
        <v>0</v>
      </c>
      <c r="I45" s="198">
        <v>0</v>
      </c>
      <c r="J45" s="198">
        <v>0</v>
      </c>
      <c r="K45" s="198"/>
      <c r="L45" s="198"/>
      <c r="M45" s="198">
        <v>0</v>
      </c>
    </row>
    <row r="46" spans="1:13" ht="20.45" customHeight="1" x14ac:dyDescent="0.15">
      <c r="A46" s="204">
        <v>30239</v>
      </c>
      <c r="B46" s="203" t="s">
        <v>139</v>
      </c>
      <c r="C46" s="197">
        <f t="shared" si="1"/>
        <v>340000</v>
      </c>
      <c r="D46" s="198">
        <f t="shared" si="3"/>
        <v>40000</v>
      </c>
      <c r="E46" s="198">
        <v>0</v>
      </c>
      <c r="F46" s="198">
        <v>0</v>
      </c>
      <c r="G46" s="198">
        <v>0</v>
      </c>
      <c r="H46" s="198">
        <v>0</v>
      </c>
      <c r="I46" s="198">
        <v>40000</v>
      </c>
      <c r="J46" s="198">
        <v>300000</v>
      </c>
      <c r="K46" s="198"/>
      <c r="L46" s="198"/>
      <c r="M46" s="198">
        <v>0</v>
      </c>
    </row>
    <row r="47" spans="1:13" ht="20.45" customHeight="1" x14ac:dyDescent="0.15">
      <c r="A47" s="204">
        <v>30240</v>
      </c>
      <c r="B47" s="203" t="s">
        <v>140</v>
      </c>
      <c r="C47" s="197">
        <f t="shared" si="1"/>
        <v>0</v>
      </c>
      <c r="D47" s="198">
        <f t="shared" si="3"/>
        <v>0</v>
      </c>
      <c r="E47" s="198">
        <v>0</v>
      </c>
      <c r="F47" s="198">
        <v>0</v>
      </c>
      <c r="G47" s="198">
        <v>0</v>
      </c>
      <c r="H47" s="198">
        <v>0</v>
      </c>
      <c r="I47" s="198">
        <v>0</v>
      </c>
      <c r="J47" s="198">
        <v>0</v>
      </c>
      <c r="K47" s="198"/>
      <c r="L47" s="198"/>
      <c r="M47" s="198">
        <v>0</v>
      </c>
    </row>
    <row r="48" spans="1:13" ht="20.45" customHeight="1" x14ac:dyDescent="0.15">
      <c r="A48" s="204">
        <v>30299</v>
      </c>
      <c r="B48" s="203" t="s">
        <v>141</v>
      </c>
      <c r="C48" s="197">
        <f t="shared" si="1"/>
        <v>3584000</v>
      </c>
      <c r="D48" s="198">
        <f t="shared" si="3"/>
        <v>1307000</v>
      </c>
      <c r="E48" s="198">
        <v>0</v>
      </c>
      <c r="F48" s="198">
        <v>0</v>
      </c>
      <c r="G48" s="198">
        <v>0</v>
      </c>
      <c r="H48" s="198">
        <v>0</v>
      </c>
      <c r="I48" s="198">
        <v>1307000</v>
      </c>
      <c r="J48" s="198">
        <v>2277000</v>
      </c>
      <c r="K48" s="198"/>
      <c r="L48" s="198"/>
      <c r="M48" s="198">
        <v>0</v>
      </c>
    </row>
    <row r="49" spans="1:13" ht="20.45" customHeight="1" x14ac:dyDescent="0.15">
      <c r="A49" s="199">
        <v>303</v>
      </c>
      <c r="B49" s="206" t="s">
        <v>87</v>
      </c>
      <c r="C49" s="197">
        <f t="shared" si="1"/>
        <v>1985484</v>
      </c>
      <c r="D49" s="201">
        <f t="shared" si="3"/>
        <v>1113564</v>
      </c>
      <c r="E49" s="198">
        <f>SUM(E50:E60)</f>
        <v>282284</v>
      </c>
      <c r="F49" s="198">
        <f t="shared" ref="F49:M49" si="5">SUM(F50:F60)</f>
        <v>0</v>
      </c>
      <c r="G49" s="198">
        <f t="shared" si="5"/>
        <v>0</v>
      </c>
      <c r="H49" s="198">
        <f t="shared" si="5"/>
        <v>0</v>
      </c>
      <c r="I49" s="198">
        <v>831280</v>
      </c>
      <c r="J49" s="198">
        <f t="shared" si="5"/>
        <v>871920</v>
      </c>
      <c r="K49" s="198"/>
      <c r="L49" s="198">
        <f t="shared" si="5"/>
        <v>0</v>
      </c>
      <c r="M49" s="198">
        <f t="shared" si="5"/>
        <v>0</v>
      </c>
    </row>
    <row r="50" spans="1:13" ht="20.45" customHeight="1" x14ac:dyDescent="0.15">
      <c r="A50" s="202">
        <v>30301</v>
      </c>
      <c r="B50" s="203" t="s">
        <v>142</v>
      </c>
      <c r="C50" s="197">
        <f t="shared" si="1"/>
        <v>0</v>
      </c>
      <c r="D50" s="198">
        <f t="shared" si="3"/>
        <v>0</v>
      </c>
      <c r="E50" s="198">
        <v>0</v>
      </c>
      <c r="F50" s="198">
        <v>0</v>
      </c>
      <c r="G50" s="198">
        <v>0</v>
      </c>
      <c r="H50" s="198">
        <v>0</v>
      </c>
      <c r="I50" s="198">
        <v>0</v>
      </c>
      <c r="J50" s="198">
        <v>0</v>
      </c>
      <c r="K50" s="198"/>
      <c r="L50" s="198"/>
      <c r="M50" s="198">
        <v>0</v>
      </c>
    </row>
    <row r="51" spans="1:13" ht="20.45" customHeight="1" x14ac:dyDescent="0.15">
      <c r="A51" s="202">
        <v>30302</v>
      </c>
      <c r="B51" s="203" t="s">
        <v>143</v>
      </c>
      <c r="C51" s="197">
        <f t="shared" si="1"/>
        <v>258800</v>
      </c>
      <c r="D51" s="198">
        <f t="shared" si="3"/>
        <v>258800</v>
      </c>
      <c r="E51" s="198">
        <v>250000</v>
      </c>
      <c r="F51" s="198">
        <v>0</v>
      </c>
      <c r="G51" s="198">
        <v>0</v>
      </c>
      <c r="H51" s="198">
        <v>0</v>
      </c>
      <c r="I51" s="198">
        <v>8800</v>
      </c>
      <c r="J51" s="198"/>
      <c r="K51" s="198"/>
      <c r="L51" s="198"/>
      <c r="M51" s="198">
        <v>0</v>
      </c>
    </row>
    <row r="52" spans="1:13" ht="20.45" customHeight="1" x14ac:dyDescent="0.15">
      <c r="A52" s="202">
        <v>30303</v>
      </c>
      <c r="B52" s="203" t="s">
        <v>144</v>
      </c>
      <c r="C52" s="197">
        <f t="shared" si="1"/>
        <v>0</v>
      </c>
      <c r="D52" s="198">
        <f t="shared" si="3"/>
        <v>0</v>
      </c>
      <c r="E52" s="198">
        <v>0</v>
      </c>
      <c r="F52" s="198">
        <v>0</v>
      </c>
      <c r="G52" s="198">
        <v>0</v>
      </c>
      <c r="H52" s="198">
        <v>0</v>
      </c>
      <c r="I52" s="198">
        <v>0</v>
      </c>
      <c r="J52" s="198">
        <v>0</v>
      </c>
      <c r="K52" s="198"/>
      <c r="L52" s="198"/>
      <c r="M52" s="198">
        <v>0</v>
      </c>
    </row>
    <row r="53" spans="1:13" ht="20.45" customHeight="1" x14ac:dyDescent="0.15">
      <c r="A53" s="202">
        <v>30304</v>
      </c>
      <c r="B53" s="203" t="s">
        <v>145</v>
      </c>
      <c r="C53" s="197">
        <f t="shared" si="1"/>
        <v>0</v>
      </c>
      <c r="D53" s="198">
        <f t="shared" si="3"/>
        <v>0</v>
      </c>
      <c r="E53" s="198">
        <v>0</v>
      </c>
      <c r="F53" s="198">
        <v>0</v>
      </c>
      <c r="G53" s="198">
        <v>0</v>
      </c>
      <c r="H53" s="198">
        <v>0</v>
      </c>
      <c r="I53" s="198">
        <v>0</v>
      </c>
      <c r="J53" s="198">
        <v>0</v>
      </c>
      <c r="K53" s="198"/>
      <c r="L53" s="198"/>
      <c r="M53" s="198">
        <v>0</v>
      </c>
    </row>
    <row r="54" spans="1:13" ht="20.45" customHeight="1" x14ac:dyDescent="0.15">
      <c r="A54" s="202">
        <v>30305</v>
      </c>
      <c r="B54" s="203" t="s">
        <v>146</v>
      </c>
      <c r="C54" s="197">
        <f t="shared" si="1"/>
        <v>1461520</v>
      </c>
      <c r="D54" s="198">
        <f t="shared" si="3"/>
        <v>789600</v>
      </c>
      <c r="E54" s="198">
        <v>0</v>
      </c>
      <c r="F54" s="198">
        <v>0</v>
      </c>
      <c r="G54" s="198">
        <v>0</v>
      </c>
      <c r="H54" s="198">
        <v>0</v>
      </c>
      <c r="I54" s="198">
        <v>789600</v>
      </c>
      <c r="J54" s="198">
        <v>671920</v>
      </c>
      <c r="K54" s="198"/>
      <c r="L54" s="198"/>
      <c r="M54" s="198">
        <v>0</v>
      </c>
    </row>
    <row r="55" spans="1:13" ht="20.45" customHeight="1" x14ac:dyDescent="0.15">
      <c r="A55" s="202">
        <v>30306</v>
      </c>
      <c r="B55" s="203" t="s">
        <v>147</v>
      </c>
      <c r="C55" s="197">
        <f t="shared" si="1"/>
        <v>0</v>
      </c>
      <c r="D55" s="198">
        <f t="shared" si="3"/>
        <v>0</v>
      </c>
      <c r="E55" s="198">
        <v>0</v>
      </c>
      <c r="F55" s="198">
        <v>0</v>
      </c>
      <c r="G55" s="198">
        <v>0</v>
      </c>
      <c r="H55" s="198">
        <v>0</v>
      </c>
      <c r="I55" s="198">
        <v>0</v>
      </c>
      <c r="J55" s="198">
        <v>0</v>
      </c>
      <c r="K55" s="198"/>
      <c r="L55" s="198"/>
      <c r="M55" s="198">
        <v>0</v>
      </c>
    </row>
    <row r="56" spans="1:13" ht="20.45" customHeight="1" x14ac:dyDescent="0.15">
      <c r="A56" s="202">
        <v>30307</v>
      </c>
      <c r="B56" s="203" t="s">
        <v>148</v>
      </c>
      <c r="C56" s="197">
        <f t="shared" si="1"/>
        <v>232284</v>
      </c>
      <c r="D56" s="198">
        <f t="shared" si="3"/>
        <v>32284</v>
      </c>
      <c r="E56" s="198">
        <v>32284</v>
      </c>
      <c r="F56" s="198">
        <v>0</v>
      </c>
      <c r="G56" s="198">
        <v>0</v>
      </c>
      <c r="H56" s="198">
        <v>0</v>
      </c>
      <c r="I56" s="198">
        <v>0</v>
      </c>
      <c r="J56" s="198">
        <v>200000</v>
      </c>
      <c r="K56" s="198"/>
      <c r="L56" s="198"/>
      <c r="M56" s="198">
        <v>0</v>
      </c>
    </row>
    <row r="57" spans="1:13" ht="20.45" customHeight="1" x14ac:dyDescent="0.15">
      <c r="A57" s="202">
        <v>30308</v>
      </c>
      <c r="B57" s="203" t="s">
        <v>149</v>
      </c>
      <c r="C57" s="197">
        <f t="shared" si="1"/>
        <v>0</v>
      </c>
      <c r="D57" s="198">
        <f t="shared" si="3"/>
        <v>0</v>
      </c>
      <c r="E57" s="198">
        <v>0</v>
      </c>
      <c r="F57" s="198">
        <v>0</v>
      </c>
      <c r="G57" s="198">
        <v>0</v>
      </c>
      <c r="H57" s="198">
        <v>0</v>
      </c>
      <c r="I57" s="198">
        <v>0</v>
      </c>
      <c r="J57" s="198">
        <v>0</v>
      </c>
      <c r="K57" s="198"/>
      <c r="L57" s="198"/>
      <c r="M57" s="198">
        <v>0</v>
      </c>
    </row>
    <row r="58" spans="1:13" ht="20.45" customHeight="1" x14ac:dyDescent="0.15">
      <c r="A58" s="202">
        <v>30309</v>
      </c>
      <c r="B58" s="203" t="s">
        <v>150</v>
      </c>
      <c r="C58" s="197">
        <f t="shared" si="1"/>
        <v>32880</v>
      </c>
      <c r="D58" s="198">
        <f t="shared" si="3"/>
        <v>32880</v>
      </c>
      <c r="E58" s="198">
        <v>0</v>
      </c>
      <c r="F58" s="198">
        <v>0</v>
      </c>
      <c r="G58" s="198">
        <v>0</v>
      </c>
      <c r="H58" s="198">
        <v>0</v>
      </c>
      <c r="I58" s="198">
        <v>32880</v>
      </c>
      <c r="J58" s="198">
        <v>0</v>
      </c>
      <c r="K58" s="198"/>
      <c r="L58" s="198"/>
      <c r="M58" s="198">
        <v>0</v>
      </c>
    </row>
    <row r="59" spans="1:13" ht="20.45" customHeight="1" x14ac:dyDescent="0.15">
      <c r="A59" s="202">
        <v>30310</v>
      </c>
      <c r="B59" s="203" t="s">
        <v>151</v>
      </c>
      <c r="C59" s="197">
        <f t="shared" si="1"/>
        <v>0</v>
      </c>
      <c r="D59" s="198">
        <f t="shared" si="3"/>
        <v>0</v>
      </c>
      <c r="E59" s="198">
        <v>0</v>
      </c>
      <c r="F59" s="198">
        <v>0</v>
      </c>
      <c r="G59" s="198">
        <v>0</v>
      </c>
      <c r="H59" s="198">
        <v>0</v>
      </c>
      <c r="I59" s="198">
        <v>0</v>
      </c>
      <c r="J59" s="198">
        <v>0</v>
      </c>
      <c r="K59" s="198"/>
      <c r="L59" s="198"/>
      <c r="M59" s="198">
        <v>0</v>
      </c>
    </row>
    <row r="60" spans="1:13" ht="20.45" customHeight="1" x14ac:dyDescent="0.15">
      <c r="A60" s="202">
        <v>30399</v>
      </c>
      <c r="B60" s="203" t="s">
        <v>152</v>
      </c>
      <c r="C60" s="197">
        <f t="shared" si="1"/>
        <v>0</v>
      </c>
      <c r="D60" s="198">
        <f t="shared" si="3"/>
        <v>0</v>
      </c>
      <c r="E60" s="198">
        <v>0</v>
      </c>
      <c r="F60" s="198">
        <v>0</v>
      </c>
      <c r="G60" s="198">
        <v>0</v>
      </c>
      <c r="H60" s="198">
        <v>0</v>
      </c>
      <c r="I60" s="198">
        <v>0</v>
      </c>
      <c r="J60" s="198"/>
      <c r="K60" s="198"/>
      <c r="L60" s="198"/>
      <c r="M60" s="198">
        <v>0</v>
      </c>
    </row>
    <row r="61" spans="1:13" ht="21" customHeight="1" x14ac:dyDescent="0.15">
      <c r="A61" s="199">
        <v>307</v>
      </c>
      <c r="B61" s="199" t="s">
        <v>212</v>
      </c>
      <c r="C61" s="197">
        <f t="shared" si="1"/>
        <v>0</v>
      </c>
      <c r="D61" s="198">
        <f t="shared" si="3"/>
        <v>0</v>
      </c>
      <c r="E61" s="207">
        <v>0</v>
      </c>
      <c r="F61" s="207">
        <v>0</v>
      </c>
      <c r="G61" s="207">
        <v>0</v>
      </c>
      <c r="H61" s="207">
        <v>0</v>
      </c>
      <c r="I61" s="207">
        <v>0</v>
      </c>
      <c r="J61" s="207">
        <v>0</v>
      </c>
      <c r="K61" s="207"/>
      <c r="L61" s="207">
        <v>0</v>
      </c>
      <c r="M61" s="207">
        <v>0</v>
      </c>
    </row>
    <row r="62" spans="1:13" ht="21" customHeight="1" x14ac:dyDescent="0.15">
      <c r="A62" s="202">
        <v>30701</v>
      </c>
      <c r="B62" s="203" t="s">
        <v>213</v>
      </c>
      <c r="C62" s="197">
        <f t="shared" si="1"/>
        <v>0</v>
      </c>
      <c r="D62" s="198">
        <f t="shared" si="3"/>
        <v>0</v>
      </c>
      <c r="E62" s="198">
        <v>0</v>
      </c>
      <c r="F62" s="198">
        <v>0</v>
      </c>
      <c r="G62" s="198">
        <v>0</v>
      </c>
      <c r="H62" s="198">
        <v>0</v>
      </c>
      <c r="I62" s="198">
        <v>0</v>
      </c>
      <c r="J62" s="198">
        <v>0</v>
      </c>
      <c r="K62" s="198"/>
      <c r="L62" s="208"/>
      <c r="M62" s="208"/>
    </row>
    <row r="63" spans="1:13" ht="21" customHeight="1" x14ac:dyDescent="0.15">
      <c r="A63" s="202">
        <v>30702</v>
      </c>
      <c r="B63" s="203" t="s">
        <v>214</v>
      </c>
      <c r="C63" s="197">
        <f t="shared" si="1"/>
        <v>0</v>
      </c>
      <c r="D63" s="198">
        <f t="shared" si="3"/>
        <v>0</v>
      </c>
      <c r="E63" s="198">
        <v>0</v>
      </c>
      <c r="F63" s="198">
        <v>0</v>
      </c>
      <c r="G63" s="198">
        <v>0</v>
      </c>
      <c r="H63" s="198">
        <v>0</v>
      </c>
      <c r="I63" s="198">
        <v>0</v>
      </c>
      <c r="J63" s="198">
        <v>0</v>
      </c>
      <c r="K63" s="198"/>
      <c r="L63" s="208"/>
      <c r="M63" s="208"/>
    </row>
    <row r="64" spans="1:13" ht="21" customHeight="1" x14ac:dyDescent="0.15">
      <c r="A64" s="202">
        <v>30703</v>
      </c>
      <c r="B64" s="203" t="s">
        <v>215</v>
      </c>
      <c r="C64" s="197">
        <f t="shared" si="1"/>
        <v>0</v>
      </c>
      <c r="D64" s="198">
        <f t="shared" si="3"/>
        <v>0</v>
      </c>
      <c r="E64" s="198">
        <v>0</v>
      </c>
      <c r="F64" s="198">
        <v>0</v>
      </c>
      <c r="G64" s="198">
        <v>0</v>
      </c>
      <c r="H64" s="198">
        <v>0</v>
      </c>
      <c r="I64" s="198">
        <v>0</v>
      </c>
      <c r="J64" s="198">
        <v>0</v>
      </c>
      <c r="K64" s="198"/>
      <c r="L64" s="208"/>
      <c r="M64" s="208"/>
    </row>
    <row r="65" spans="1:13" ht="21" customHeight="1" x14ac:dyDescent="0.15">
      <c r="A65" s="202">
        <v>30704</v>
      </c>
      <c r="B65" s="203" t="s">
        <v>216</v>
      </c>
      <c r="C65" s="197">
        <f t="shared" si="1"/>
        <v>0</v>
      </c>
      <c r="D65" s="198">
        <f t="shared" si="3"/>
        <v>0</v>
      </c>
      <c r="E65" s="198">
        <v>0</v>
      </c>
      <c r="F65" s="198">
        <v>0</v>
      </c>
      <c r="G65" s="198">
        <v>0</v>
      </c>
      <c r="H65" s="198">
        <v>0</v>
      </c>
      <c r="I65" s="198">
        <v>0</v>
      </c>
      <c r="J65" s="198">
        <v>0</v>
      </c>
      <c r="K65" s="198"/>
      <c r="L65" s="208"/>
      <c r="M65" s="208"/>
    </row>
    <row r="66" spans="1:13" ht="21" customHeight="1" x14ac:dyDescent="0.15">
      <c r="A66" s="199">
        <v>309</v>
      </c>
      <c r="B66" s="199" t="s">
        <v>217</v>
      </c>
      <c r="C66" s="197">
        <f t="shared" si="1"/>
        <v>0</v>
      </c>
      <c r="D66" s="198">
        <f t="shared" si="3"/>
        <v>0</v>
      </c>
      <c r="E66" s="207">
        <v>0</v>
      </c>
      <c r="F66" s="207">
        <v>0</v>
      </c>
      <c r="G66" s="207">
        <v>0</v>
      </c>
      <c r="H66" s="207">
        <v>0</v>
      </c>
      <c r="I66" s="207">
        <v>0</v>
      </c>
      <c r="J66" s="207">
        <v>0</v>
      </c>
      <c r="K66" s="207"/>
      <c r="L66" s="207">
        <v>0</v>
      </c>
      <c r="M66" s="207">
        <v>0</v>
      </c>
    </row>
    <row r="67" spans="1:13" ht="21" customHeight="1" x14ac:dyDescent="0.15">
      <c r="A67" s="202">
        <v>30901</v>
      </c>
      <c r="B67" s="203" t="s">
        <v>154</v>
      </c>
      <c r="C67" s="197">
        <f t="shared" si="1"/>
        <v>0</v>
      </c>
      <c r="D67" s="198">
        <f t="shared" si="3"/>
        <v>0</v>
      </c>
      <c r="E67" s="198">
        <v>0</v>
      </c>
      <c r="F67" s="198">
        <v>0</v>
      </c>
      <c r="G67" s="198">
        <v>0</v>
      </c>
      <c r="H67" s="198">
        <v>0</v>
      </c>
      <c r="I67" s="198">
        <v>0</v>
      </c>
      <c r="J67" s="198">
        <v>0</v>
      </c>
      <c r="K67" s="198"/>
      <c r="L67" s="208"/>
      <c r="M67" s="208"/>
    </row>
    <row r="68" spans="1:13" ht="21" customHeight="1" x14ac:dyDescent="0.15">
      <c r="A68" s="202">
        <v>30902</v>
      </c>
      <c r="B68" s="203" t="s">
        <v>155</v>
      </c>
      <c r="C68" s="197">
        <f t="shared" si="1"/>
        <v>0</v>
      </c>
      <c r="D68" s="198">
        <f t="shared" si="3"/>
        <v>0</v>
      </c>
      <c r="E68" s="198">
        <v>0</v>
      </c>
      <c r="F68" s="198">
        <v>0</v>
      </c>
      <c r="G68" s="198">
        <v>0</v>
      </c>
      <c r="H68" s="198">
        <v>0</v>
      </c>
      <c r="I68" s="198">
        <v>0</v>
      </c>
      <c r="J68" s="198">
        <v>0</v>
      </c>
      <c r="K68" s="198"/>
      <c r="L68" s="208"/>
      <c r="M68" s="208"/>
    </row>
    <row r="69" spans="1:13" ht="21" customHeight="1" x14ac:dyDescent="0.15">
      <c r="A69" s="202">
        <v>30903</v>
      </c>
      <c r="B69" s="203" t="s">
        <v>156</v>
      </c>
      <c r="C69" s="197">
        <f t="shared" si="1"/>
        <v>0</v>
      </c>
      <c r="D69" s="198">
        <f t="shared" si="3"/>
        <v>0</v>
      </c>
      <c r="E69" s="198">
        <v>0</v>
      </c>
      <c r="F69" s="198">
        <v>0</v>
      </c>
      <c r="G69" s="198">
        <v>0</v>
      </c>
      <c r="H69" s="198">
        <v>0</v>
      </c>
      <c r="I69" s="198">
        <v>0</v>
      </c>
      <c r="J69" s="198">
        <v>0</v>
      </c>
      <c r="K69" s="198"/>
      <c r="L69" s="208"/>
      <c r="M69" s="208"/>
    </row>
    <row r="70" spans="1:13" ht="21" customHeight="1" x14ac:dyDescent="0.15">
      <c r="A70" s="202">
        <v>30905</v>
      </c>
      <c r="B70" s="203" t="s">
        <v>157</v>
      </c>
      <c r="C70" s="197">
        <f t="shared" si="1"/>
        <v>0</v>
      </c>
      <c r="D70" s="198">
        <f t="shared" si="3"/>
        <v>0</v>
      </c>
      <c r="E70" s="198">
        <v>0</v>
      </c>
      <c r="F70" s="198">
        <v>0</v>
      </c>
      <c r="G70" s="198">
        <v>0</v>
      </c>
      <c r="H70" s="198">
        <v>0</v>
      </c>
      <c r="I70" s="198">
        <v>0</v>
      </c>
      <c r="J70" s="198">
        <v>0</v>
      </c>
      <c r="K70" s="198"/>
      <c r="L70" s="208"/>
      <c r="M70" s="208"/>
    </row>
    <row r="71" spans="1:13" ht="21" customHeight="1" x14ac:dyDescent="0.15">
      <c r="A71" s="202">
        <v>30906</v>
      </c>
      <c r="B71" s="203" t="s">
        <v>158</v>
      </c>
      <c r="C71" s="197">
        <f t="shared" ref="C71:C112" si="6">SUM(D71,J71)</f>
        <v>0</v>
      </c>
      <c r="D71" s="198">
        <f t="shared" si="3"/>
        <v>0</v>
      </c>
      <c r="E71" s="198">
        <v>0</v>
      </c>
      <c r="F71" s="198">
        <v>0</v>
      </c>
      <c r="G71" s="198">
        <v>0</v>
      </c>
      <c r="H71" s="198">
        <v>0</v>
      </c>
      <c r="I71" s="198">
        <v>0</v>
      </c>
      <c r="J71" s="198">
        <v>0</v>
      </c>
      <c r="K71" s="198"/>
      <c r="L71" s="208"/>
      <c r="M71" s="208"/>
    </row>
    <row r="72" spans="1:13" ht="21" customHeight="1" x14ac:dyDescent="0.15">
      <c r="A72" s="202">
        <v>30907</v>
      </c>
      <c r="B72" s="203" t="s">
        <v>159</v>
      </c>
      <c r="C72" s="197">
        <f t="shared" si="6"/>
        <v>0</v>
      </c>
      <c r="D72" s="198">
        <f t="shared" ref="D72:D112" si="7">SUM(E72:I72)</f>
        <v>0</v>
      </c>
      <c r="E72" s="198">
        <v>0</v>
      </c>
      <c r="F72" s="198">
        <v>0</v>
      </c>
      <c r="G72" s="198">
        <v>0</v>
      </c>
      <c r="H72" s="198">
        <v>0</v>
      </c>
      <c r="I72" s="198">
        <v>0</v>
      </c>
      <c r="J72" s="198">
        <v>0</v>
      </c>
      <c r="K72" s="198"/>
      <c r="L72" s="208"/>
      <c r="M72" s="208"/>
    </row>
    <row r="73" spans="1:13" ht="21" customHeight="1" x14ac:dyDescent="0.15">
      <c r="A73" s="202">
        <v>30908</v>
      </c>
      <c r="B73" s="203" t="s">
        <v>160</v>
      </c>
      <c r="C73" s="197">
        <f t="shared" si="6"/>
        <v>0</v>
      </c>
      <c r="D73" s="198">
        <f t="shared" si="7"/>
        <v>0</v>
      </c>
      <c r="E73" s="198">
        <v>0</v>
      </c>
      <c r="F73" s="198">
        <v>0</v>
      </c>
      <c r="G73" s="198">
        <v>0</v>
      </c>
      <c r="H73" s="198">
        <v>0</v>
      </c>
      <c r="I73" s="198">
        <v>0</v>
      </c>
      <c r="J73" s="198">
        <v>0</v>
      </c>
      <c r="K73" s="198"/>
      <c r="L73" s="208"/>
      <c r="M73" s="208"/>
    </row>
    <row r="74" spans="1:13" ht="21" customHeight="1" x14ac:dyDescent="0.15">
      <c r="A74" s="202">
        <v>30913</v>
      </c>
      <c r="B74" s="203" t="s">
        <v>165</v>
      </c>
      <c r="C74" s="197">
        <f t="shared" si="6"/>
        <v>0</v>
      </c>
      <c r="D74" s="198">
        <f t="shared" si="7"/>
        <v>0</v>
      </c>
      <c r="E74" s="198">
        <v>0</v>
      </c>
      <c r="F74" s="198">
        <v>0</v>
      </c>
      <c r="G74" s="198">
        <v>0</v>
      </c>
      <c r="H74" s="198">
        <v>0</v>
      </c>
      <c r="I74" s="198">
        <v>0</v>
      </c>
      <c r="J74" s="198">
        <v>0</v>
      </c>
      <c r="K74" s="198"/>
      <c r="L74" s="208"/>
      <c r="M74" s="208"/>
    </row>
    <row r="75" spans="1:13" ht="21" customHeight="1" x14ac:dyDescent="0.15">
      <c r="A75" s="202">
        <v>30919</v>
      </c>
      <c r="B75" s="203" t="s">
        <v>166</v>
      </c>
      <c r="C75" s="197">
        <f t="shared" si="6"/>
        <v>0</v>
      </c>
      <c r="D75" s="198">
        <f t="shared" si="7"/>
        <v>0</v>
      </c>
      <c r="E75" s="198">
        <v>0</v>
      </c>
      <c r="F75" s="198">
        <v>0</v>
      </c>
      <c r="G75" s="198">
        <v>0</v>
      </c>
      <c r="H75" s="198">
        <v>0</v>
      </c>
      <c r="I75" s="198">
        <v>0</v>
      </c>
      <c r="J75" s="198">
        <v>0</v>
      </c>
      <c r="K75" s="198"/>
      <c r="L75" s="208"/>
      <c r="M75" s="208"/>
    </row>
    <row r="76" spans="1:13" ht="21" customHeight="1" x14ac:dyDescent="0.15">
      <c r="A76" s="202">
        <v>30921</v>
      </c>
      <c r="B76" s="203" t="s">
        <v>167</v>
      </c>
      <c r="C76" s="197">
        <f t="shared" si="6"/>
        <v>0</v>
      </c>
      <c r="D76" s="198">
        <f t="shared" si="7"/>
        <v>0</v>
      </c>
      <c r="E76" s="198">
        <v>0</v>
      </c>
      <c r="F76" s="198">
        <v>0</v>
      </c>
      <c r="G76" s="198">
        <v>0</v>
      </c>
      <c r="H76" s="198">
        <v>0</v>
      </c>
      <c r="I76" s="198">
        <v>0</v>
      </c>
      <c r="J76" s="198">
        <v>0</v>
      </c>
      <c r="K76" s="198"/>
      <c r="L76" s="208"/>
      <c r="M76" s="208"/>
    </row>
    <row r="77" spans="1:13" ht="21" customHeight="1" x14ac:dyDescent="0.15">
      <c r="A77" s="202">
        <v>30922</v>
      </c>
      <c r="B77" s="203" t="s">
        <v>168</v>
      </c>
      <c r="C77" s="197">
        <f t="shared" si="6"/>
        <v>0</v>
      </c>
      <c r="D77" s="198">
        <f t="shared" si="7"/>
        <v>0</v>
      </c>
      <c r="E77" s="198">
        <v>0</v>
      </c>
      <c r="F77" s="198">
        <v>0</v>
      </c>
      <c r="G77" s="198">
        <v>0</v>
      </c>
      <c r="H77" s="198">
        <v>0</v>
      </c>
      <c r="I77" s="198">
        <v>0</v>
      </c>
      <c r="J77" s="198">
        <v>0</v>
      </c>
      <c r="K77" s="198"/>
      <c r="L77" s="208"/>
      <c r="M77" s="208"/>
    </row>
    <row r="78" spans="1:13" ht="21" customHeight="1" x14ac:dyDescent="0.15">
      <c r="A78" s="202">
        <v>30999</v>
      </c>
      <c r="B78" s="203" t="s">
        <v>218</v>
      </c>
      <c r="C78" s="197">
        <f t="shared" si="6"/>
        <v>0</v>
      </c>
      <c r="D78" s="198">
        <f t="shared" si="7"/>
        <v>0</v>
      </c>
      <c r="E78" s="198">
        <v>0</v>
      </c>
      <c r="F78" s="198">
        <v>0</v>
      </c>
      <c r="G78" s="198">
        <v>0</v>
      </c>
      <c r="H78" s="198">
        <v>0</v>
      </c>
      <c r="I78" s="198">
        <v>0</v>
      </c>
      <c r="J78" s="198">
        <v>0</v>
      </c>
      <c r="K78" s="198"/>
      <c r="L78" s="208"/>
      <c r="M78" s="208"/>
    </row>
    <row r="79" spans="1:13" ht="21" customHeight="1" x14ac:dyDescent="0.15">
      <c r="A79" s="199">
        <v>310</v>
      </c>
      <c r="B79" s="199" t="s">
        <v>153</v>
      </c>
      <c r="C79" s="197">
        <f t="shared" si="6"/>
        <v>15462000</v>
      </c>
      <c r="D79" s="198">
        <f t="shared" si="7"/>
        <v>12226000</v>
      </c>
      <c r="E79" s="207">
        <f t="shared" ref="E79:M79" si="8">SUM(E80:E95)</f>
        <v>0</v>
      </c>
      <c r="F79" s="207">
        <f t="shared" si="8"/>
        <v>0</v>
      </c>
      <c r="G79" s="207">
        <f t="shared" si="8"/>
        <v>1100000</v>
      </c>
      <c r="H79" s="207">
        <f t="shared" si="8"/>
        <v>0</v>
      </c>
      <c r="I79" s="207">
        <v>11126000</v>
      </c>
      <c r="J79" s="207">
        <f t="shared" si="8"/>
        <v>3236000</v>
      </c>
      <c r="K79" s="207"/>
      <c r="L79" s="207">
        <f t="shared" si="8"/>
        <v>0</v>
      </c>
      <c r="M79" s="207">
        <f t="shared" si="8"/>
        <v>0</v>
      </c>
    </row>
    <row r="80" spans="1:13" ht="21" customHeight="1" x14ac:dyDescent="0.15">
      <c r="A80" s="202">
        <v>31001</v>
      </c>
      <c r="B80" s="203" t="s">
        <v>154</v>
      </c>
      <c r="C80" s="197">
        <f t="shared" si="6"/>
        <v>0</v>
      </c>
      <c r="D80" s="198">
        <f t="shared" si="7"/>
        <v>0</v>
      </c>
      <c r="E80" s="198">
        <v>0</v>
      </c>
      <c r="F80" s="198">
        <v>0</v>
      </c>
      <c r="G80" s="198">
        <v>0</v>
      </c>
      <c r="H80" s="198">
        <v>0</v>
      </c>
      <c r="I80" s="198">
        <v>0</v>
      </c>
      <c r="J80" s="198">
        <v>0</v>
      </c>
      <c r="K80" s="198"/>
      <c r="L80" s="208"/>
      <c r="M80" s="208"/>
    </row>
    <row r="81" spans="1:13" ht="21" customHeight="1" x14ac:dyDescent="0.15">
      <c r="A81" s="202">
        <v>31002</v>
      </c>
      <c r="B81" s="203" t="s">
        <v>155</v>
      </c>
      <c r="C81" s="197">
        <f t="shared" si="6"/>
        <v>468100</v>
      </c>
      <c r="D81" s="198">
        <f t="shared" si="7"/>
        <v>468100</v>
      </c>
      <c r="E81" s="198">
        <v>0</v>
      </c>
      <c r="F81" s="198">
        <v>0</v>
      </c>
      <c r="G81" s="198">
        <v>0</v>
      </c>
      <c r="H81" s="198">
        <v>0</v>
      </c>
      <c r="I81" s="198">
        <v>468100</v>
      </c>
      <c r="J81" s="198">
        <v>0</v>
      </c>
      <c r="K81" s="198"/>
      <c r="L81" s="208"/>
      <c r="M81" s="208"/>
    </row>
    <row r="82" spans="1:13" ht="21" customHeight="1" x14ac:dyDescent="0.15">
      <c r="A82" s="202">
        <v>31003</v>
      </c>
      <c r="B82" s="203" t="s">
        <v>156</v>
      </c>
      <c r="C82" s="197">
        <f t="shared" si="6"/>
        <v>0</v>
      </c>
      <c r="D82" s="198">
        <f t="shared" si="7"/>
        <v>0</v>
      </c>
      <c r="E82" s="198">
        <v>0</v>
      </c>
      <c r="F82" s="198">
        <v>0</v>
      </c>
      <c r="G82" s="198">
        <v>0</v>
      </c>
      <c r="H82" s="198">
        <v>0</v>
      </c>
      <c r="I82" s="198">
        <v>0</v>
      </c>
      <c r="J82" s="198">
        <v>0</v>
      </c>
      <c r="K82" s="198"/>
      <c r="L82" s="208"/>
      <c r="M82" s="208"/>
    </row>
    <row r="83" spans="1:13" ht="21" customHeight="1" x14ac:dyDescent="0.15">
      <c r="A83" s="202">
        <v>31005</v>
      </c>
      <c r="B83" s="203" t="s">
        <v>157</v>
      </c>
      <c r="C83" s="197">
        <f t="shared" si="6"/>
        <v>5936000</v>
      </c>
      <c r="D83" s="198">
        <f t="shared" si="7"/>
        <v>4300000</v>
      </c>
      <c r="E83" s="198">
        <v>0</v>
      </c>
      <c r="F83" s="198">
        <v>0</v>
      </c>
      <c r="G83" s="207">
        <v>800000</v>
      </c>
      <c r="H83" s="207"/>
      <c r="I83" s="207">
        <v>3500000</v>
      </c>
      <c r="J83" s="207">
        <v>1636000</v>
      </c>
      <c r="K83" s="207"/>
      <c r="L83" s="208"/>
      <c r="M83" s="208"/>
    </row>
    <row r="84" spans="1:13" ht="21" customHeight="1" x14ac:dyDescent="0.15">
      <c r="A84" s="202">
        <v>31006</v>
      </c>
      <c r="B84" s="203" t="s">
        <v>158</v>
      </c>
      <c r="C84" s="197">
        <f t="shared" si="6"/>
        <v>0</v>
      </c>
      <c r="D84" s="198">
        <f t="shared" si="7"/>
        <v>0</v>
      </c>
      <c r="E84" s="198">
        <v>0</v>
      </c>
      <c r="F84" s="198">
        <v>0</v>
      </c>
      <c r="G84" s="198">
        <v>0</v>
      </c>
      <c r="H84" s="198">
        <v>0</v>
      </c>
      <c r="I84" s="198">
        <v>0</v>
      </c>
      <c r="J84" s="198">
        <v>0</v>
      </c>
      <c r="K84" s="198"/>
      <c r="L84" s="208"/>
      <c r="M84" s="208"/>
    </row>
    <row r="85" spans="1:13" ht="21" customHeight="1" x14ac:dyDescent="0.15">
      <c r="A85" s="202">
        <v>31007</v>
      </c>
      <c r="B85" s="203" t="s">
        <v>159</v>
      </c>
      <c r="C85" s="197">
        <f t="shared" si="6"/>
        <v>0</v>
      </c>
      <c r="D85" s="198">
        <f t="shared" si="7"/>
        <v>0</v>
      </c>
      <c r="E85" s="198">
        <v>0</v>
      </c>
      <c r="F85" s="198">
        <v>0</v>
      </c>
      <c r="G85" s="198">
        <v>0</v>
      </c>
      <c r="H85" s="198">
        <v>0</v>
      </c>
      <c r="I85" s="198">
        <v>0</v>
      </c>
      <c r="J85" s="198">
        <v>0</v>
      </c>
      <c r="K85" s="198"/>
      <c r="L85" s="208"/>
      <c r="M85" s="208"/>
    </row>
    <row r="86" spans="1:13" ht="21" customHeight="1" x14ac:dyDescent="0.15">
      <c r="A86" s="202">
        <v>31008</v>
      </c>
      <c r="B86" s="203" t="s">
        <v>160</v>
      </c>
      <c r="C86" s="197">
        <f t="shared" si="6"/>
        <v>0</v>
      </c>
      <c r="D86" s="198">
        <f t="shared" si="7"/>
        <v>0</v>
      </c>
      <c r="E86" s="198">
        <v>0</v>
      </c>
      <c r="F86" s="198">
        <v>0</v>
      </c>
      <c r="G86" s="198">
        <v>0</v>
      </c>
      <c r="H86" s="198">
        <v>0</v>
      </c>
      <c r="I86" s="198">
        <v>0</v>
      </c>
      <c r="J86" s="198">
        <v>0</v>
      </c>
      <c r="K86" s="198"/>
      <c r="L86" s="208"/>
      <c r="M86" s="208"/>
    </row>
    <row r="87" spans="1:13" ht="21" customHeight="1" x14ac:dyDescent="0.15">
      <c r="A87" s="202">
        <v>31009</v>
      </c>
      <c r="B87" s="203" t="s">
        <v>161</v>
      </c>
      <c r="C87" s="197">
        <f t="shared" si="6"/>
        <v>0</v>
      </c>
      <c r="D87" s="198">
        <f t="shared" si="7"/>
        <v>0</v>
      </c>
      <c r="E87" s="198">
        <v>0</v>
      </c>
      <c r="F87" s="198">
        <v>0</v>
      </c>
      <c r="G87" s="198">
        <v>0</v>
      </c>
      <c r="H87" s="198">
        <v>0</v>
      </c>
      <c r="I87" s="198">
        <v>0</v>
      </c>
      <c r="J87" s="198">
        <v>0</v>
      </c>
      <c r="K87" s="198"/>
      <c r="L87" s="208"/>
      <c r="M87" s="208"/>
    </row>
    <row r="88" spans="1:13" ht="21" customHeight="1" x14ac:dyDescent="0.15">
      <c r="A88" s="202">
        <v>31010</v>
      </c>
      <c r="B88" s="203" t="s">
        <v>162</v>
      </c>
      <c r="C88" s="197">
        <f t="shared" si="6"/>
        <v>0</v>
      </c>
      <c r="D88" s="198">
        <f t="shared" si="7"/>
        <v>0</v>
      </c>
      <c r="E88" s="198">
        <v>0</v>
      </c>
      <c r="F88" s="198">
        <v>0</v>
      </c>
      <c r="G88" s="198">
        <v>0</v>
      </c>
      <c r="H88" s="198">
        <v>0</v>
      </c>
      <c r="I88" s="198">
        <v>0</v>
      </c>
      <c r="J88" s="198">
        <v>0</v>
      </c>
      <c r="K88" s="198"/>
      <c r="L88" s="208"/>
      <c r="M88" s="208"/>
    </row>
    <row r="89" spans="1:13" ht="21" customHeight="1" x14ac:dyDescent="0.15">
      <c r="A89" s="202">
        <v>31011</v>
      </c>
      <c r="B89" s="203" t="s">
        <v>163</v>
      </c>
      <c r="C89" s="197">
        <f t="shared" si="6"/>
        <v>0</v>
      </c>
      <c r="D89" s="198">
        <f t="shared" si="7"/>
        <v>0</v>
      </c>
      <c r="E89" s="198">
        <v>0</v>
      </c>
      <c r="F89" s="198">
        <v>0</v>
      </c>
      <c r="G89" s="198">
        <v>0</v>
      </c>
      <c r="H89" s="198">
        <v>0</v>
      </c>
      <c r="I89" s="198">
        <v>0</v>
      </c>
      <c r="J89" s="198">
        <v>0</v>
      </c>
      <c r="K89" s="198"/>
      <c r="L89" s="208"/>
      <c r="M89" s="208"/>
    </row>
    <row r="90" spans="1:13" ht="21" customHeight="1" x14ac:dyDescent="0.15">
      <c r="A90" s="202">
        <v>31012</v>
      </c>
      <c r="B90" s="203" t="s">
        <v>164</v>
      </c>
      <c r="C90" s="197">
        <f t="shared" si="6"/>
        <v>0</v>
      </c>
      <c r="D90" s="198">
        <f t="shared" si="7"/>
        <v>0</v>
      </c>
      <c r="E90" s="198">
        <v>0</v>
      </c>
      <c r="F90" s="198">
        <v>0</v>
      </c>
      <c r="G90" s="198">
        <v>0</v>
      </c>
      <c r="H90" s="198">
        <v>0</v>
      </c>
      <c r="I90" s="198">
        <v>0</v>
      </c>
      <c r="J90" s="198">
        <v>0</v>
      </c>
      <c r="K90" s="198"/>
      <c r="L90" s="208"/>
      <c r="M90" s="208"/>
    </row>
    <row r="91" spans="1:13" ht="21" customHeight="1" x14ac:dyDescent="0.15">
      <c r="A91" s="202">
        <v>31013</v>
      </c>
      <c r="B91" s="203" t="s">
        <v>165</v>
      </c>
      <c r="C91" s="197">
        <f t="shared" si="6"/>
        <v>0</v>
      </c>
      <c r="D91" s="198">
        <f t="shared" si="7"/>
        <v>0</v>
      </c>
      <c r="E91" s="198">
        <v>0</v>
      </c>
      <c r="F91" s="198">
        <v>0</v>
      </c>
      <c r="G91" s="198">
        <v>0</v>
      </c>
      <c r="H91" s="198">
        <v>0</v>
      </c>
      <c r="I91" s="198">
        <v>0</v>
      </c>
      <c r="J91" s="198">
        <v>0</v>
      </c>
      <c r="K91" s="198"/>
      <c r="L91" s="208"/>
      <c r="M91" s="208"/>
    </row>
    <row r="92" spans="1:13" ht="21" customHeight="1" x14ac:dyDescent="0.15">
      <c r="A92" s="202">
        <v>31019</v>
      </c>
      <c r="B92" s="203" t="s">
        <v>166</v>
      </c>
      <c r="C92" s="197">
        <f t="shared" si="6"/>
        <v>0</v>
      </c>
      <c r="D92" s="198">
        <f t="shared" si="7"/>
        <v>0</v>
      </c>
      <c r="E92" s="198">
        <v>0</v>
      </c>
      <c r="F92" s="198">
        <v>0</v>
      </c>
      <c r="G92" s="198">
        <v>0</v>
      </c>
      <c r="H92" s="198">
        <v>0</v>
      </c>
      <c r="I92" s="198">
        <v>0</v>
      </c>
      <c r="J92" s="198">
        <v>0</v>
      </c>
      <c r="K92" s="198"/>
      <c r="L92" s="208"/>
      <c r="M92" s="208"/>
    </row>
    <row r="93" spans="1:13" ht="21" customHeight="1" x14ac:dyDescent="0.15">
      <c r="A93" s="202">
        <v>31021</v>
      </c>
      <c r="B93" s="203" t="s">
        <v>167</v>
      </c>
      <c r="C93" s="197">
        <f t="shared" si="6"/>
        <v>0</v>
      </c>
      <c r="D93" s="198">
        <f t="shared" si="7"/>
        <v>0</v>
      </c>
      <c r="E93" s="198">
        <v>0</v>
      </c>
      <c r="F93" s="198">
        <v>0</v>
      </c>
      <c r="G93" s="198">
        <v>0</v>
      </c>
      <c r="H93" s="198">
        <v>0</v>
      </c>
      <c r="I93" s="198">
        <v>0</v>
      </c>
      <c r="J93" s="198">
        <v>0</v>
      </c>
      <c r="K93" s="198"/>
      <c r="L93" s="208"/>
      <c r="M93" s="208"/>
    </row>
    <row r="94" spans="1:13" ht="21" customHeight="1" x14ac:dyDescent="0.15">
      <c r="A94" s="202">
        <v>31022</v>
      </c>
      <c r="B94" s="203" t="s">
        <v>168</v>
      </c>
      <c r="C94" s="197">
        <f t="shared" si="6"/>
        <v>0</v>
      </c>
      <c r="D94" s="198">
        <f t="shared" si="7"/>
        <v>0</v>
      </c>
      <c r="E94" s="198">
        <v>0</v>
      </c>
      <c r="F94" s="198">
        <v>0</v>
      </c>
      <c r="G94" s="198">
        <v>0</v>
      </c>
      <c r="H94" s="198">
        <v>0</v>
      </c>
      <c r="I94" s="198">
        <v>0</v>
      </c>
      <c r="J94" s="198">
        <v>0</v>
      </c>
      <c r="K94" s="198"/>
      <c r="L94" s="208"/>
      <c r="M94" s="208"/>
    </row>
    <row r="95" spans="1:13" ht="21" customHeight="1" x14ac:dyDescent="0.15">
      <c r="A95" s="202">
        <v>31099</v>
      </c>
      <c r="B95" s="203" t="s">
        <v>169</v>
      </c>
      <c r="C95" s="197">
        <f t="shared" si="6"/>
        <v>9057900</v>
      </c>
      <c r="D95" s="198">
        <f t="shared" si="7"/>
        <v>7457900</v>
      </c>
      <c r="E95" s="198">
        <v>0</v>
      </c>
      <c r="F95" s="198">
        <v>0</v>
      </c>
      <c r="G95" s="207">
        <v>300000</v>
      </c>
      <c r="H95" s="207"/>
      <c r="I95" s="207">
        <v>7157900</v>
      </c>
      <c r="J95" s="207">
        <v>1600000</v>
      </c>
      <c r="K95" s="207"/>
      <c r="L95" s="208"/>
      <c r="M95" s="208"/>
    </row>
    <row r="96" spans="1:13" ht="21" customHeight="1" x14ac:dyDescent="0.15">
      <c r="A96" s="199">
        <v>311</v>
      </c>
      <c r="B96" s="199" t="s">
        <v>219</v>
      </c>
      <c r="C96" s="197">
        <f t="shared" si="6"/>
        <v>0</v>
      </c>
      <c r="D96" s="198">
        <f t="shared" si="7"/>
        <v>0</v>
      </c>
      <c r="E96" s="207">
        <v>0</v>
      </c>
      <c r="F96" s="207">
        <v>0</v>
      </c>
      <c r="G96" s="207">
        <v>0</v>
      </c>
      <c r="H96" s="207">
        <v>0</v>
      </c>
      <c r="I96" s="207">
        <v>0</v>
      </c>
      <c r="J96" s="207">
        <v>0</v>
      </c>
      <c r="K96" s="207"/>
      <c r="L96" s="207">
        <v>0</v>
      </c>
      <c r="M96" s="207">
        <v>0</v>
      </c>
    </row>
    <row r="97" spans="1:13" ht="21" customHeight="1" x14ac:dyDescent="0.15">
      <c r="A97" s="202">
        <v>31101</v>
      </c>
      <c r="B97" s="203" t="s">
        <v>220</v>
      </c>
      <c r="C97" s="197">
        <f t="shared" si="6"/>
        <v>0</v>
      </c>
      <c r="D97" s="198">
        <f t="shared" si="7"/>
        <v>0</v>
      </c>
      <c r="E97" s="198">
        <v>0</v>
      </c>
      <c r="F97" s="198">
        <v>0</v>
      </c>
      <c r="G97" s="198">
        <v>0</v>
      </c>
      <c r="H97" s="198">
        <v>0</v>
      </c>
      <c r="I97" s="198">
        <v>0</v>
      </c>
      <c r="J97" s="198">
        <v>0</v>
      </c>
      <c r="K97" s="198"/>
      <c r="L97" s="208"/>
      <c r="M97" s="208"/>
    </row>
    <row r="98" spans="1:13" ht="21" customHeight="1" x14ac:dyDescent="0.15">
      <c r="A98" s="202">
        <v>31199</v>
      </c>
      <c r="B98" s="203" t="s">
        <v>221</v>
      </c>
      <c r="C98" s="197">
        <f t="shared" si="6"/>
        <v>0</v>
      </c>
      <c r="D98" s="198">
        <f t="shared" si="7"/>
        <v>0</v>
      </c>
      <c r="E98" s="198">
        <v>0</v>
      </c>
      <c r="F98" s="198">
        <v>0</v>
      </c>
      <c r="G98" s="198">
        <v>0</v>
      </c>
      <c r="H98" s="198">
        <v>0</v>
      </c>
      <c r="I98" s="198">
        <v>0</v>
      </c>
      <c r="J98" s="198">
        <v>0</v>
      </c>
      <c r="K98" s="198"/>
      <c r="L98" s="208"/>
      <c r="M98" s="208"/>
    </row>
    <row r="99" spans="1:13" ht="21" customHeight="1" x14ac:dyDescent="0.15">
      <c r="A99" s="199">
        <v>312</v>
      </c>
      <c r="B99" s="199" t="s">
        <v>222</v>
      </c>
      <c r="C99" s="197">
        <f t="shared" si="6"/>
        <v>2550000</v>
      </c>
      <c r="D99" s="198">
        <f t="shared" si="7"/>
        <v>2050000</v>
      </c>
      <c r="E99" s="207">
        <v>0</v>
      </c>
      <c r="F99" s="207">
        <v>0</v>
      </c>
      <c r="G99" s="207">
        <v>0</v>
      </c>
      <c r="H99" s="207">
        <v>0</v>
      </c>
      <c r="I99" s="207">
        <v>2050000</v>
      </c>
      <c r="J99" s="207">
        <v>500000</v>
      </c>
      <c r="K99" s="207"/>
      <c r="L99" s="207">
        <v>0</v>
      </c>
      <c r="M99" s="207">
        <v>0</v>
      </c>
    </row>
    <row r="100" spans="1:13" ht="21" customHeight="1" x14ac:dyDescent="0.15">
      <c r="A100" s="202">
        <v>31201</v>
      </c>
      <c r="B100" s="203" t="s">
        <v>220</v>
      </c>
      <c r="C100" s="197">
        <f t="shared" si="6"/>
        <v>0</v>
      </c>
      <c r="D100" s="198">
        <f t="shared" si="7"/>
        <v>0</v>
      </c>
      <c r="E100" s="198">
        <v>0</v>
      </c>
      <c r="F100" s="198">
        <v>0</v>
      </c>
      <c r="G100" s="198">
        <v>0</v>
      </c>
      <c r="H100" s="198">
        <v>0</v>
      </c>
      <c r="I100" s="198">
        <v>0</v>
      </c>
      <c r="J100" s="198">
        <v>0</v>
      </c>
      <c r="K100" s="198"/>
      <c r="L100" s="208"/>
      <c r="M100" s="208"/>
    </row>
    <row r="101" spans="1:13" ht="21" customHeight="1" x14ac:dyDescent="0.15">
      <c r="A101" s="202">
        <v>31203</v>
      </c>
      <c r="B101" s="203" t="s">
        <v>223</v>
      </c>
      <c r="C101" s="197">
        <f t="shared" si="6"/>
        <v>0</v>
      </c>
      <c r="D101" s="198">
        <f t="shared" si="7"/>
        <v>0</v>
      </c>
      <c r="E101" s="198">
        <v>0</v>
      </c>
      <c r="F101" s="198">
        <v>0</v>
      </c>
      <c r="G101" s="198">
        <v>0</v>
      </c>
      <c r="H101" s="198">
        <v>0</v>
      </c>
      <c r="I101" s="198">
        <v>0</v>
      </c>
      <c r="J101" s="198">
        <v>0</v>
      </c>
      <c r="K101" s="198"/>
      <c r="L101" s="208"/>
      <c r="M101" s="208"/>
    </row>
    <row r="102" spans="1:13" ht="21" customHeight="1" x14ac:dyDescent="0.15">
      <c r="A102" s="202">
        <v>31204</v>
      </c>
      <c r="B102" s="203" t="s">
        <v>224</v>
      </c>
      <c r="C102" s="197">
        <f t="shared" si="6"/>
        <v>0</v>
      </c>
      <c r="D102" s="198">
        <f t="shared" si="7"/>
        <v>0</v>
      </c>
      <c r="E102" s="198">
        <v>0</v>
      </c>
      <c r="F102" s="198">
        <v>0</v>
      </c>
      <c r="G102" s="198">
        <v>0</v>
      </c>
      <c r="H102" s="198">
        <v>0</v>
      </c>
      <c r="I102" s="198">
        <v>0</v>
      </c>
      <c r="J102" s="198">
        <v>0</v>
      </c>
      <c r="K102" s="198"/>
      <c r="L102" s="208"/>
      <c r="M102" s="208"/>
    </row>
    <row r="103" spans="1:13" ht="21" customHeight="1" x14ac:dyDescent="0.15">
      <c r="A103" s="202">
        <v>31205</v>
      </c>
      <c r="B103" s="203" t="s">
        <v>225</v>
      </c>
      <c r="C103" s="197">
        <f t="shared" si="6"/>
        <v>0</v>
      </c>
      <c r="D103" s="198">
        <f t="shared" si="7"/>
        <v>0</v>
      </c>
      <c r="E103" s="198">
        <v>0</v>
      </c>
      <c r="F103" s="198">
        <v>0</v>
      </c>
      <c r="G103" s="198">
        <v>0</v>
      </c>
      <c r="H103" s="198">
        <v>0</v>
      </c>
      <c r="I103" s="198">
        <v>0</v>
      </c>
      <c r="J103" s="198">
        <v>0</v>
      </c>
      <c r="K103" s="198"/>
      <c r="L103" s="208"/>
      <c r="M103" s="208"/>
    </row>
    <row r="104" spans="1:13" ht="21" customHeight="1" x14ac:dyDescent="0.15">
      <c r="A104" s="202">
        <v>31299</v>
      </c>
      <c r="B104" s="203" t="s">
        <v>221</v>
      </c>
      <c r="C104" s="197">
        <f t="shared" si="6"/>
        <v>2550000</v>
      </c>
      <c r="D104" s="198">
        <f t="shared" si="7"/>
        <v>2050000</v>
      </c>
      <c r="E104" s="198">
        <v>0</v>
      </c>
      <c r="F104" s="198">
        <v>0</v>
      </c>
      <c r="G104" s="198">
        <v>0</v>
      </c>
      <c r="H104" s="198">
        <v>0</v>
      </c>
      <c r="I104" s="207">
        <v>2050000</v>
      </c>
      <c r="J104" s="207">
        <v>500000</v>
      </c>
      <c r="K104" s="207"/>
      <c r="L104" s="208"/>
      <c r="M104" s="208"/>
    </row>
    <row r="105" spans="1:13" ht="21" customHeight="1" x14ac:dyDescent="0.15">
      <c r="A105" s="199">
        <v>313</v>
      </c>
      <c r="B105" s="199" t="s">
        <v>226</v>
      </c>
      <c r="C105" s="197">
        <f t="shared" si="6"/>
        <v>0</v>
      </c>
      <c r="D105" s="198">
        <f t="shared" si="7"/>
        <v>0</v>
      </c>
      <c r="E105" s="207">
        <v>0</v>
      </c>
      <c r="F105" s="207">
        <v>0</v>
      </c>
      <c r="G105" s="207">
        <v>0</v>
      </c>
      <c r="H105" s="207">
        <v>0</v>
      </c>
      <c r="I105" s="207">
        <v>0</v>
      </c>
      <c r="J105" s="207">
        <v>0</v>
      </c>
      <c r="K105" s="207"/>
      <c r="L105" s="207">
        <v>0</v>
      </c>
      <c r="M105" s="207">
        <v>0</v>
      </c>
    </row>
    <row r="106" spans="1:13" ht="21" customHeight="1" x14ac:dyDescent="0.15">
      <c r="A106" s="202">
        <v>31302</v>
      </c>
      <c r="B106" s="203" t="s">
        <v>227</v>
      </c>
      <c r="C106" s="197">
        <f t="shared" si="6"/>
        <v>0</v>
      </c>
      <c r="D106" s="198">
        <f t="shared" si="7"/>
        <v>0</v>
      </c>
      <c r="E106" s="198">
        <v>0</v>
      </c>
      <c r="F106" s="198">
        <v>0</v>
      </c>
      <c r="G106" s="198">
        <v>0</v>
      </c>
      <c r="H106" s="198">
        <v>0</v>
      </c>
      <c r="I106" s="198">
        <v>0</v>
      </c>
      <c r="J106" s="198">
        <v>0</v>
      </c>
      <c r="K106" s="198"/>
      <c r="L106" s="208"/>
      <c r="M106" s="208"/>
    </row>
    <row r="107" spans="1:13" ht="21" customHeight="1" x14ac:dyDescent="0.15">
      <c r="A107" s="202">
        <v>31303</v>
      </c>
      <c r="B107" s="203" t="s">
        <v>228</v>
      </c>
      <c r="C107" s="197">
        <f t="shared" si="6"/>
        <v>0</v>
      </c>
      <c r="D107" s="198">
        <f t="shared" si="7"/>
        <v>0</v>
      </c>
      <c r="E107" s="198">
        <v>0</v>
      </c>
      <c r="F107" s="198">
        <v>0</v>
      </c>
      <c r="G107" s="198">
        <v>0</v>
      </c>
      <c r="H107" s="198">
        <v>0</v>
      </c>
      <c r="I107" s="198">
        <v>0</v>
      </c>
      <c r="J107" s="198">
        <v>0</v>
      </c>
      <c r="K107" s="198"/>
      <c r="L107" s="208"/>
      <c r="M107" s="208"/>
    </row>
    <row r="108" spans="1:13" ht="21" customHeight="1" x14ac:dyDescent="0.15">
      <c r="A108" s="199">
        <v>399</v>
      </c>
      <c r="B108" s="199" t="s">
        <v>229</v>
      </c>
      <c r="C108" s="197">
        <f t="shared" si="6"/>
        <v>12140000</v>
      </c>
      <c r="D108" s="197">
        <f t="shared" ref="D108:M108" si="9">SUM(D109:D112)</f>
        <v>3240000</v>
      </c>
      <c r="E108" s="197">
        <f t="shared" si="9"/>
        <v>0</v>
      </c>
      <c r="F108" s="197">
        <f t="shared" si="9"/>
        <v>0</v>
      </c>
      <c r="G108" s="197">
        <f t="shared" si="9"/>
        <v>0</v>
      </c>
      <c r="H108" s="197">
        <f t="shared" si="9"/>
        <v>0</v>
      </c>
      <c r="I108" s="197">
        <v>3240000</v>
      </c>
      <c r="J108" s="197">
        <f t="shared" si="9"/>
        <v>8900000</v>
      </c>
      <c r="K108" s="197"/>
      <c r="L108" s="197">
        <f t="shared" si="9"/>
        <v>0</v>
      </c>
      <c r="M108" s="197">
        <f t="shared" si="9"/>
        <v>0</v>
      </c>
    </row>
    <row r="109" spans="1:13" ht="21" customHeight="1" x14ac:dyDescent="0.15">
      <c r="A109" s="202">
        <v>39906</v>
      </c>
      <c r="B109" s="203" t="s">
        <v>230</v>
      </c>
      <c r="C109" s="197">
        <f t="shared" si="6"/>
        <v>0</v>
      </c>
      <c r="D109" s="198">
        <f t="shared" si="7"/>
        <v>0</v>
      </c>
      <c r="E109" s="198">
        <v>0</v>
      </c>
      <c r="F109" s="198">
        <v>0</v>
      </c>
      <c r="G109" s="198">
        <v>0</v>
      </c>
      <c r="H109" s="198">
        <v>0</v>
      </c>
      <c r="I109" s="198">
        <v>0</v>
      </c>
      <c r="J109" s="198">
        <v>0</v>
      </c>
      <c r="K109" s="198"/>
      <c r="L109" s="208"/>
      <c r="M109" s="208"/>
    </row>
    <row r="110" spans="1:13" ht="21" customHeight="1" x14ac:dyDescent="0.15">
      <c r="A110" s="202">
        <v>39907</v>
      </c>
      <c r="B110" s="203" t="s">
        <v>231</v>
      </c>
      <c r="C110" s="197">
        <f t="shared" si="6"/>
        <v>0</v>
      </c>
      <c r="D110" s="198">
        <f t="shared" si="7"/>
        <v>0</v>
      </c>
      <c r="E110" s="198">
        <v>0</v>
      </c>
      <c r="F110" s="198">
        <v>0</v>
      </c>
      <c r="G110" s="198">
        <v>0</v>
      </c>
      <c r="H110" s="198">
        <v>0</v>
      </c>
      <c r="I110" s="198">
        <v>0</v>
      </c>
      <c r="J110" s="198">
        <v>0</v>
      </c>
      <c r="K110" s="198"/>
      <c r="L110" s="208"/>
      <c r="M110" s="208"/>
    </row>
    <row r="111" spans="1:13" ht="25.5" customHeight="1" x14ac:dyDescent="0.15">
      <c r="A111" s="202">
        <v>39908</v>
      </c>
      <c r="B111" s="203" t="s">
        <v>232</v>
      </c>
      <c r="C111" s="197">
        <f t="shared" si="6"/>
        <v>12140000</v>
      </c>
      <c r="D111" s="198">
        <f t="shared" si="7"/>
        <v>3240000</v>
      </c>
      <c r="E111" s="198">
        <v>0</v>
      </c>
      <c r="F111" s="198">
        <v>0</v>
      </c>
      <c r="G111" s="198">
        <v>0</v>
      </c>
      <c r="H111" s="198">
        <v>0</v>
      </c>
      <c r="I111" s="198">
        <v>3240000</v>
      </c>
      <c r="J111" s="198">
        <v>8900000</v>
      </c>
      <c r="K111" s="198"/>
      <c r="L111" s="208"/>
      <c r="M111" s="208"/>
    </row>
    <row r="112" spans="1:13" ht="21" customHeight="1" x14ac:dyDescent="0.15">
      <c r="A112" s="202">
        <v>39999</v>
      </c>
      <c r="B112" s="203" t="s">
        <v>233</v>
      </c>
      <c r="C112" s="197">
        <f t="shared" si="6"/>
        <v>0</v>
      </c>
      <c r="D112" s="198">
        <f t="shared" si="7"/>
        <v>0</v>
      </c>
      <c r="E112" s="198">
        <v>0</v>
      </c>
      <c r="F112" s="198">
        <v>0</v>
      </c>
      <c r="G112" s="198">
        <v>0</v>
      </c>
      <c r="H112" s="198">
        <v>0</v>
      </c>
      <c r="I112" s="207">
        <v>0</v>
      </c>
      <c r="J112" s="207"/>
      <c r="K112" s="207"/>
      <c r="L112" s="208"/>
      <c r="M112" s="198">
        <v>0</v>
      </c>
    </row>
    <row r="113" spans="4:13" ht="12.75" customHeight="1" x14ac:dyDescent="0.15">
      <c r="D113" s="209"/>
      <c r="F113" s="209"/>
      <c r="G113" s="209"/>
      <c r="L113" s="209"/>
      <c r="M113" s="209"/>
    </row>
    <row r="114" spans="4:13" ht="12.75" customHeight="1" x14ac:dyDescent="0.15">
      <c r="F114" s="209"/>
      <c r="M114" s="209"/>
    </row>
    <row r="117" spans="4:13" ht="12.75" customHeight="1" x14ac:dyDescent="0.15">
      <c r="M117" s="209"/>
    </row>
  </sheetData>
  <sheetProtection formatCells="0" formatColumns="0" formatRows="0"/>
  <mergeCells count="11">
    <mergeCell ref="L1:M1"/>
    <mergeCell ref="A3:B3"/>
    <mergeCell ref="A4:A5"/>
    <mergeCell ref="B4:B5"/>
    <mergeCell ref="C4:C5"/>
    <mergeCell ref="D4:I4"/>
    <mergeCell ref="J4:J5"/>
    <mergeCell ref="K4:K5"/>
    <mergeCell ref="L4:L5"/>
    <mergeCell ref="M4:M5"/>
    <mergeCell ref="A2:M2"/>
  </mergeCells>
  <phoneticPr fontId="11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2"/>
  <sheetViews>
    <sheetView showGridLines="0" showZeros="0" topLeftCell="A55" workbookViewId="0">
      <selection activeCell="G28" sqref="G28:I28"/>
    </sheetView>
  </sheetViews>
  <sheetFormatPr defaultRowHeight="12.75" customHeight="1" x14ac:dyDescent="0.15"/>
  <cols>
    <col min="1" max="1" width="8" style="189" customWidth="1"/>
    <col min="2" max="2" width="35.6640625" style="189" customWidth="1"/>
    <col min="3" max="3" width="17.6640625" style="189" customWidth="1"/>
    <col min="4" max="4" width="17.5" style="189" customWidth="1"/>
    <col min="5" max="5" width="17.33203125" style="189" customWidth="1"/>
    <col min="6" max="6" width="16" style="189" customWidth="1"/>
    <col min="7" max="7" width="14.6640625" style="189" customWidth="1"/>
    <col min="8" max="8" width="15" style="189" customWidth="1"/>
    <col min="9" max="9" width="14.6640625" style="189" customWidth="1"/>
    <col min="10" max="10" width="16.5" style="189" customWidth="1"/>
    <col min="11" max="11" width="13.83203125" style="189" customWidth="1"/>
    <col min="12" max="12" width="6.6640625" style="189" customWidth="1"/>
    <col min="13" max="13" width="10.1640625" style="189" customWidth="1"/>
    <col min="14" max="16" width="12" style="189" customWidth="1"/>
    <col min="17" max="16384" width="9.33203125" style="189"/>
  </cols>
  <sheetData>
    <row r="1" spans="1:16" ht="18.75" customHeight="1" x14ac:dyDescent="0.15">
      <c r="A1" s="185"/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267" t="s">
        <v>205</v>
      </c>
      <c r="M1" s="267"/>
      <c r="N1" s="187"/>
      <c r="O1" s="188"/>
      <c r="P1" s="188"/>
    </row>
    <row r="2" spans="1:16" ht="36" customHeight="1" x14ac:dyDescent="0.15">
      <c r="A2" s="272" t="s">
        <v>563</v>
      </c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187"/>
      <c r="O2" s="188"/>
      <c r="P2" s="188"/>
    </row>
    <row r="3" spans="1:16" ht="27" customHeight="1" x14ac:dyDescent="0.15">
      <c r="A3" s="268" t="s">
        <v>551</v>
      </c>
      <c r="B3" s="268"/>
      <c r="C3" s="190"/>
      <c r="D3" s="190"/>
      <c r="E3" s="190"/>
      <c r="F3" s="190"/>
      <c r="G3" s="191"/>
      <c r="H3" s="191"/>
      <c r="I3" s="191"/>
      <c r="J3" s="186"/>
      <c r="K3" s="186"/>
      <c r="L3" s="186"/>
      <c r="M3" s="192" t="s">
        <v>206</v>
      </c>
      <c r="N3" s="187"/>
      <c r="O3" s="188"/>
      <c r="P3" s="188"/>
    </row>
    <row r="4" spans="1:16" ht="18.75" customHeight="1" x14ac:dyDescent="0.15">
      <c r="A4" s="269" t="s">
        <v>100</v>
      </c>
      <c r="B4" s="270" t="s">
        <v>101</v>
      </c>
      <c r="C4" s="270" t="s">
        <v>42</v>
      </c>
      <c r="D4" s="270" t="s">
        <v>43</v>
      </c>
      <c r="E4" s="270"/>
      <c r="F4" s="270"/>
      <c r="G4" s="270"/>
      <c r="H4" s="270"/>
      <c r="I4" s="270"/>
      <c r="J4" s="270" t="s">
        <v>44</v>
      </c>
      <c r="K4" s="270" t="s">
        <v>32</v>
      </c>
      <c r="L4" s="270" t="s">
        <v>35</v>
      </c>
      <c r="M4" s="270" t="s">
        <v>207</v>
      </c>
      <c r="N4" s="187"/>
      <c r="O4" s="187"/>
      <c r="P4" s="187"/>
    </row>
    <row r="5" spans="1:16" ht="54.75" customHeight="1" x14ac:dyDescent="0.15">
      <c r="A5" s="269"/>
      <c r="B5" s="271"/>
      <c r="C5" s="271"/>
      <c r="D5" s="210" t="s">
        <v>46</v>
      </c>
      <c r="E5" s="210" t="s">
        <v>47</v>
      </c>
      <c r="F5" s="210" t="s">
        <v>208</v>
      </c>
      <c r="G5" s="210" t="s">
        <v>209</v>
      </c>
      <c r="H5" s="194" t="s">
        <v>210</v>
      </c>
      <c r="I5" s="194" t="s">
        <v>211</v>
      </c>
      <c r="J5" s="271"/>
      <c r="K5" s="271"/>
      <c r="L5" s="270"/>
      <c r="M5" s="271"/>
      <c r="N5" s="187"/>
      <c r="O5" s="187"/>
      <c r="P5" s="188"/>
    </row>
    <row r="6" spans="1:16" ht="21" customHeight="1" x14ac:dyDescent="0.15">
      <c r="A6" s="199">
        <v>307</v>
      </c>
      <c r="B6" s="199" t="s">
        <v>212</v>
      </c>
      <c r="C6" s="197">
        <f t="shared" ref="C6:C57" si="0">SUM(D6,J6,K6,L6,N6,M6,N6)</f>
        <v>0</v>
      </c>
      <c r="D6" s="198">
        <f t="shared" ref="D6:D57" si="1">SUM(E6:I6)</f>
        <v>0</v>
      </c>
      <c r="E6" s="207">
        <v>0</v>
      </c>
      <c r="F6" s="207">
        <v>0</v>
      </c>
      <c r="G6" s="207">
        <v>0</v>
      </c>
      <c r="H6" s="207">
        <v>0</v>
      </c>
      <c r="I6" s="207">
        <v>0</v>
      </c>
      <c r="J6" s="207">
        <v>0</v>
      </c>
      <c r="K6" s="207"/>
      <c r="L6" s="207">
        <v>0</v>
      </c>
      <c r="M6" s="207">
        <v>0</v>
      </c>
      <c r="N6" s="187"/>
      <c r="O6" s="188"/>
      <c r="P6" s="188"/>
    </row>
    <row r="7" spans="1:16" ht="21" customHeight="1" x14ac:dyDescent="0.15">
      <c r="A7" s="202">
        <v>30701</v>
      </c>
      <c r="B7" s="203" t="s">
        <v>213</v>
      </c>
      <c r="C7" s="197">
        <f t="shared" si="0"/>
        <v>0</v>
      </c>
      <c r="D7" s="198">
        <f t="shared" si="1"/>
        <v>0</v>
      </c>
      <c r="E7" s="198">
        <v>0</v>
      </c>
      <c r="F7" s="198">
        <v>0</v>
      </c>
      <c r="G7" s="198">
        <v>0</v>
      </c>
      <c r="H7" s="198">
        <v>0</v>
      </c>
      <c r="I7" s="198">
        <v>0</v>
      </c>
      <c r="J7" s="198">
        <v>0</v>
      </c>
      <c r="K7" s="198"/>
      <c r="L7" s="208"/>
      <c r="M7" s="208"/>
    </row>
    <row r="8" spans="1:16" ht="21" customHeight="1" x14ac:dyDescent="0.15">
      <c r="A8" s="202">
        <v>30702</v>
      </c>
      <c r="B8" s="203" t="s">
        <v>214</v>
      </c>
      <c r="C8" s="197">
        <f t="shared" si="0"/>
        <v>0</v>
      </c>
      <c r="D8" s="198">
        <f t="shared" si="1"/>
        <v>0</v>
      </c>
      <c r="E8" s="198">
        <v>0</v>
      </c>
      <c r="F8" s="198">
        <v>0</v>
      </c>
      <c r="G8" s="198">
        <v>0</v>
      </c>
      <c r="H8" s="198">
        <v>0</v>
      </c>
      <c r="I8" s="198">
        <v>0</v>
      </c>
      <c r="J8" s="198">
        <v>0</v>
      </c>
      <c r="K8" s="198"/>
      <c r="L8" s="208"/>
      <c r="M8" s="208"/>
    </row>
    <row r="9" spans="1:16" ht="21" customHeight="1" x14ac:dyDescent="0.15">
      <c r="A9" s="202">
        <v>30703</v>
      </c>
      <c r="B9" s="203" t="s">
        <v>215</v>
      </c>
      <c r="C9" s="197">
        <f t="shared" si="0"/>
        <v>0</v>
      </c>
      <c r="D9" s="198">
        <f t="shared" si="1"/>
        <v>0</v>
      </c>
      <c r="E9" s="198">
        <v>0</v>
      </c>
      <c r="F9" s="198">
        <v>0</v>
      </c>
      <c r="G9" s="198">
        <v>0</v>
      </c>
      <c r="H9" s="198">
        <v>0</v>
      </c>
      <c r="I9" s="198">
        <v>0</v>
      </c>
      <c r="J9" s="198">
        <v>0</v>
      </c>
      <c r="K9" s="198"/>
      <c r="L9" s="208"/>
      <c r="M9" s="208"/>
    </row>
    <row r="10" spans="1:16" ht="21" customHeight="1" x14ac:dyDescent="0.15">
      <c r="A10" s="202">
        <v>30704</v>
      </c>
      <c r="B10" s="203" t="s">
        <v>216</v>
      </c>
      <c r="C10" s="197">
        <f t="shared" si="0"/>
        <v>0</v>
      </c>
      <c r="D10" s="198">
        <f t="shared" si="1"/>
        <v>0</v>
      </c>
      <c r="E10" s="198">
        <v>0</v>
      </c>
      <c r="F10" s="198">
        <v>0</v>
      </c>
      <c r="G10" s="198">
        <v>0</v>
      </c>
      <c r="H10" s="198">
        <v>0</v>
      </c>
      <c r="I10" s="198">
        <v>0</v>
      </c>
      <c r="J10" s="198">
        <v>0</v>
      </c>
      <c r="K10" s="198"/>
      <c r="L10" s="208"/>
      <c r="M10" s="208"/>
    </row>
    <row r="11" spans="1:16" ht="21" customHeight="1" x14ac:dyDescent="0.15">
      <c r="A11" s="199">
        <v>309</v>
      </c>
      <c r="B11" s="199" t="s">
        <v>217</v>
      </c>
      <c r="C11" s="197">
        <f t="shared" si="0"/>
        <v>0</v>
      </c>
      <c r="D11" s="198">
        <f t="shared" si="1"/>
        <v>0</v>
      </c>
      <c r="E11" s="207">
        <v>0</v>
      </c>
      <c r="F11" s="207">
        <v>0</v>
      </c>
      <c r="G11" s="207">
        <v>0</v>
      </c>
      <c r="H11" s="207">
        <v>0</v>
      </c>
      <c r="I11" s="207">
        <v>0</v>
      </c>
      <c r="J11" s="207">
        <v>0</v>
      </c>
      <c r="K11" s="207"/>
      <c r="L11" s="207">
        <v>0</v>
      </c>
      <c r="M11" s="207">
        <v>0</v>
      </c>
    </row>
    <row r="12" spans="1:16" ht="21" customHeight="1" x14ac:dyDescent="0.15">
      <c r="A12" s="202">
        <v>30901</v>
      </c>
      <c r="B12" s="203" t="s">
        <v>154</v>
      </c>
      <c r="C12" s="197">
        <f t="shared" si="0"/>
        <v>0</v>
      </c>
      <c r="D12" s="198">
        <f t="shared" si="1"/>
        <v>0</v>
      </c>
      <c r="E12" s="198">
        <v>0</v>
      </c>
      <c r="F12" s="198">
        <v>0</v>
      </c>
      <c r="G12" s="198">
        <v>0</v>
      </c>
      <c r="H12" s="198">
        <v>0</v>
      </c>
      <c r="I12" s="198">
        <v>0</v>
      </c>
      <c r="J12" s="198">
        <v>0</v>
      </c>
      <c r="K12" s="198"/>
      <c r="L12" s="208"/>
      <c r="M12" s="208"/>
    </row>
    <row r="13" spans="1:16" ht="21" customHeight="1" x14ac:dyDescent="0.15">
      <c r="A13" s="202">
        <v>30902</v>
      </c>
      <c r="B13" s="203" t="s">
        <v>155</v>
      </c>
      <c r="C13" s="197">
        <f t="shared" si="0"/>
        <v>0</v>
      </c>
      <c r="D13" s="198">
        <f t="shared" si="1"/>
        <v>0</v>
      </c>
      <c r="E13" s="198">
        <v>0</v>
      </c>
      <c r="F13" s="198">
        <v>0</v>
      </c>
      <c r="G13" s="198">
        <v>0</v>
      </c>
      <c r="H13" s="198">
        <v>0</v>
      </c>
      <c r="I13" s="198">
        <v>0</v>
      </c>
      <c r="J13" s="198">
        <v>0</v>
      </c>
      <c r="K13" s="198"/>
      <c r="L13" s="208"/>
      <c r="M13" s="208"/>
    </row>
    <row r="14" spans="1:16" ht="21" customHeight="1" x14ac:dyDescent="0.15">
      <c r="A14" s="202">
        <v>30903</v>
      </c>
      <c r="B14" s="203" t="s">
        <v>156</v>
      </c>
      <c r="C14" s="197">
        <f t="shared" si="0"/>
        <v>0</v>
      </c>
      <c r="D14" s="198">
        <f t="shared" si="1"/>
        <v>0</v>
      </c>
      <c r="E14" s="198">
        <v>0</v>
      </c>
      <c r="F14" s="198">
        <v>0</v>
      </c>
      <c r="G14" s="198">
        <v>0</v>
      </c>
      <c r="H14" s="198">
        <v>0</v>
      </c>
      <c r="I14" s="198">
        <v>0</v>
      </c>
      <c r="J14" s="198">
        <v>0</v>
      </c>
      <c r="K14" s="198"/>
      <c r="L14" s="208"/>
      <c r="M14" s="208"/>
    </row>
    <row r="15" spans="1:16" ht="21" customHeight="1" x14ac:dyDescent="0.15">
      <c r="A15" s="202">
        <v>30905</v>
      </c>
      <c r="B15" s="203" t="s">
        <v>157</v>
      </c>
      <c r="C15" s="197">
        <f t="shared" si="0"/>
        <v>0</v>
      </c>
      <c r="D15" s="198">
        <f t="shared" si="1"/>
        <v>0</v>
      </c>
      <c r="E15" s="198">
        <v>0</v>
      </c>
      <c r="F15" s="198">
        <v>0</v>
      </c>
      <c r="G15" s="198">
        <v>0</v>
      </c>
      <c r="H15" s="198">
        <v>0</v>
      </c>
      <c r="I15" s="198">
        <v>0</v>
      </c>
      <c r="J15" s="198">
        <v>0</v>
      </c>
      <c r="K15" s="198"/>
      <c r="L15" s="208"/>
      <c r="M15" s="208"/>
    </row>
    <row r="16" spans="1:16" ht="21" customHeight="1" x14ac:dyDescent="0.15">
      <c r="A16" s="202">
        <v>30906</v>
      </c>
      <c r="B16" s="203" t="s">
        <v>158</v>
      </c>
      <c r="C16" s="197">
        <f t="shared" si="0"/>
        <v>0</v>
      </c>
      <c r="D16" s="198">
        <f t="shared" si="1"/>
        <v>0</v>
      </c>
      <c r="E16" s="198">
        <v>0</v>
      </c>
      <c r="F16" s="198">
        <v>0</v>
      </c>
      <c r="G16" s="198">
        <v>0</v>
      </c>
      <c r="H16" s="198">
        <v>0</v>
      </c>
      <c r="I16" s="198">
        <v>0</v>
      </c>
      <c r="J16" s="198">
        <v>0</v>
      </c>
      <c r="K16" s="198"/>
      <c r="L16" s="208"/>
      <c r="M16" s="208"/>
    </row>
    <row r="17" spans="1:14" ht="21" customHeight="1" x14ac:dyDescent="0.15">
      <c r="A17" s="202">
        <v>30907</v>
      </c>
      <c r="B17" s="203" t="s">
        <v>159</v>
      </c>
      <c r="C17" s="197">
        <f t="shared" si="0"/>
        <v>0</v>
      </c>
      <c r="D17" s="198">
        <f t="shared" si="1"/>
        <v>0</v>
      </c>
      <c r="E17" s="198">
        <v>0</v>
      </c>
      <c r="F17" s="198">
        <v>0</v>
      </c>
      <c r="G17" s="198">
        <v>0</v>
      </c>
      <c r="H17" s="198">
        <v>0</v>
      </c>
      <c r="I17" s="198">
        <v>0</v>
      </c>
      <c r="J17" s="198">
        <v>0</v>
      </c>
      <c r="K17" s="198"/>
      <c r="L17" s="208"/>
      <c r="M17" s="208"/>
    </row>
    <row r="18" spans="1:14" ht="21" customHeight="1" x14ac:dyDescent="0.15">
      <c r="A18" s="202">
        <v>30908</v>
      </c>
      <c r="B18" s="203" t="s">
        <v>160</v>
      </c>
      <c r="C18" s="197">
        <f t="shared" si="0"/>
        <v>0</v>
      </c>
      <c r="D18" s="198">
        <f t="shared" si="1"/>
        <v>0</v>
      </c>
      <c r="E18" s="198">
        <v>0</v>
      </c>
      <c r="F18" s="198">
        <v>0</v>
      </c>
      <c r="G18" s="198">
        <v>0</v>
      </c>
      <c r="H18" s="198">
        <v>0</v>
      </c>
      <c r="I18" s="198">
        <v>0</v>
      </c>
      <c r="J18" s="198">
        <v>0</v>
      </c>
      <c r="K18" s="198"/>
      <c r="L18" s="208"/>
      <c r="M18" s="208"/>
    </row>
    <row r="19" spans="1:14" ht="21" customHeight="1" x14ac:dyDescent="0.15">
      <c r="A19" s="202">
        <v>30913</v>
      </c>
      <c r="B19" s="203" t="s">
        <v>165</v>
      </c>
      <c r="C19" s="197">
        <f t="shared" si="0"/>
        <v>0</v>
      </c>
      <c r="D19" s="198">
        <f t="shared" si="1"/>
        <v>0</v>
      </c>
      <c r="E19" s="198">
        <v>0</v>
      </c>
      <c r="F19" s="198">
        <v>0</v>
      </c>
      <c r="G19" s="198">
        <v>0</v>
      </c>
      <c r="H19" s="198">
        <v>0</v>
      </c>
      <c r="I19" s="198">
        <v>0</v>
      </c>
      <c r="J19" s="198">
        <v>0</v>
      </c>
      <c r="K19" s="198"/>
      <c r="L19" s="208"/>
      <c r="M19" s="208"/>
    </row>
    <row r="20" spans="1:14" ht="21" customHeight="1" x14ac:dyDescent="0.15">
      <c r="A20" s="202">
        <v>30919</v>
      </c>
      <c r="B20" s="203" t="s">
        <v>166</v>
      </c>
      <c r="C20" s="197">
        <f t="shared" si="0"/>
        <v>0</v>
      </c>
      <c r="D20" s="198">
        <f t="shared" si="1"/>
        <v>0</v>
      </c>
      <c r="E20" s="198">
        <v>0</v>
      </c>
      <c r="F20" s="198">
        <v>0</v>
      </c>
      <c r="G20" s="198">
        <v>0</v>
      </c>
      <c r="H20" s="198">
        <v>0</v>
      </c>
      <c r="I20" s="198">
        <v>0</v>
      </c>
      <c r="J20" s="198">
        <v>0</v>
      </c>
      <c r="K20" s="198"/>
      <c r="L20" s="208"/>
      <c r="M20" s="208"/>
    </row>
    <row r="21" spans="1:14" ht="21" customHeight="1" x14ac:dyDescent="0.15">
      <c r="A21" s="202">
        <v>30921</v>
      </c>
      <c r="B21" s="203" t="s">
        <v>167</v>
      </c>
      <c r="C21" s="197">
        <f t="shared" si="0"/>
        <v>0</v>
      </c>
      <c r="D21" s="198">
        <f t="shared" si="1"/>
        <v>0</v>
      </c>
      <c r="E21" s="198">
        <v>0</v>
      </c>
      <c r="F21" s="198">
        <v>0</v>
      </c>
      <c r="G21" s="198">
        <v>0</v>
      </c>
      <c r="H21" s="198">
        <v>0</v>
      </c>
      <c r="I21" s="198">
        <v>0</v>
      </c>
      <c r="J21" s="198">
        <v>0</v>
      </c>
      <c r="K21" s="198"/>
      <c r="L21" s="208"/>
      <c r="M21" s="208"/>
    </row>
    <row r="22" spans="1:14" ht="21" customHeight="1" x14ac:dyDescent="0.15">
      <c r="A22" s="202">
        <v>30922</v>
      </c>
      <c r="B22" s="203" t="s">
        <v>168</v>
      </c>
      <c r="C22" s="197">
        <f t="shared" si="0"/>
        <v>0</v>
      </c>
      <c r="D22" s="198">
        <f t="shared" si="1"/>
        <v>0</v>
      </c>
      <c r="E22" s="198">
        <v>0</v>
      </c>
      <c r="F22" s="198">
        <v>0</v>
      </c>
      <c r="G22" s="198">
        <v>0</v>
      </c>
      <c r="H22" s="198">
        <v>0</v>
      </c>
      <c r="I22" s="198">
        <v>0</v>
      </c>
      <c r="J22" s="198">
        <v>0</v>
      </c>
      <c r="K22" s="198"/>
      <c r="L22" s="208"/>
      <c r="M22" s="208"/>
    </row>
    <row r="23" spans="1:14" ht="21" customHeight="1" x14ac:dyDescent="0.15">
      <c r="A23" s="202">
        <v>30999</v>
      </c>
      <c r="B23" s="203" t="s">
        <v>218</v>
      </c>
      <c r="C23" s="197">
        <f t="shared" si="0"/>
        <v>0</v>
      </c>
      <c r="D23" s="198">
        <f t="shared" si="1"/>
        <v>0</v>
      </c>
      <c r="E23" s="198">
        <v>0</v>
      </c>
      <c r="F23" s="198">
        <v>0</v>
      </c>
      <c r="G23" s="198">
        <v>0</v>
      </c>
      <c r="H23" s="198">
        <v>0</v>
      </c>
      <c r="I23" s="198">
        <v>0</v>
      </c>
      <c r="J23" s="198">
        <v>0</v>
      </c>
      <c r="K23" s="198"/>
      <c r="L23" s="208"/>
      <c r="M23" s="208"/>
    </row>
    <row r="24" spans="1:14" ht="21" customHeight="1" x14ac:dyDescent="0.15">
      <c r="A24" s="199">
        <v>310</v>
      </c>
      <c r="B24" s="199" t="s">
        <v>153</v>
      </c>
      <c r="C24" s="197">
        <f t="shared" si="0"/>
        <v>15462000</v>
      </c>
      <c r="D24" s="198">
        <f t="shared" si="1"/>
        <v>12226000</v>
      </c>
      <c r="E24" s="207">
        <f t="shared" ref="E24:M24" si="2">SUM(E25:E40)</f>
        <v>0</v>
      </c>
      <c r="F24" s="207">
        <f t="shared" si="2"/>
        <v>0</v>
      </c>
      <c r="G24" s="207">
        <f t="shared" si="2"/>
        <v>1100000</v>
      </c>
      <c r="H24" s="207">
        <f t="shared" si="2"/>
        <v>0</v>
      </c>
      <c r="I24" s="207">
        <v>11126000</v>
      </c>
      <c r="J24" s="207">
        <f t="shared" si="2"/>
        <v>3236000</v>
      </c>
      <c r="K24" s="207"/>
      <c r="L24" s="207">
        <f t="shared" si="2"/>
        <v>0</v>
      </c>
      <c r="M24" s="207">
        <f t="shared" si="2"/>
        <v>0</v>
      </c>
      <c r="N24" s="280"/>
    </row>
    <row r="25" spans="1:14" ht="21" customHeight="1" x14ac:dyDescent="0.15">
      <c r="A25" s="202">
        <v>31001</v>
      </c>
      <c r="B25" s="203" t="s">
        <v>154</v>
      </c>
      <c r="C25" s="197">
        <f t="shared" si="0"/>
        <v>0</v>
      </c>
      <c r="D25" s="198">
        <f t="shared" si="1"/>
        <v>0</v>
      </c>
      <c r="E25" s="198">
        <v>0</v>
      </c>
      <c r="F25" s="198">
        <v>0</v>
      </c>
      <c r="G25" s="198">
        <v>0</v>
      </c>
      <c r="H25" s="198">
        <v>0</v>
      </c>
      <c r="I25" s="198">
        <v>0</v>
      </c>
      <c r="J25" s="198">
        <v>0</v>
      </c>
      <c r="K25" s="198"/>
      <c r="L25" s="208"/>
      <c r="M25" s="208"/>
      <c r="N25" s="280"/>
    </row>
    <row r="26" spans="1:14" ht="21" customHeight="1" x14ac:dyDescent="0.15">
      <c r="A26" s="202">
        <v>31002</v>
      </c>
      <c r="B26" s="203" t="s">
        <v>155</v>
      </c>
      <c r="C26" s="197">
        <f t="shared" si="0"/>
        <v>468100</v>
      </c>
      <c r="D26" s="198">
        <f t="shared" si="1"/>
        <v>468100</v>
      </c>
      <c r="E26" s="198">
        <v>0</v>
      </c>
      <c r="F26" s="198">
        <v>0</v>
      </c>
      <c r="G26" s="198">
        <v>0</v>
      </c>
      <c r="H26" s="198">
        <v>0</v>
      </c>
      <c r="I26" s="198">
        <v>468100</v>
      </c>
      <c r="J26" s="198">
        <v>0</v>
      </c>
      <c r="K26" s="198"/>
      <c r="L26" s="208"/>
      <c r="M26" s="208"/>
      <c r="N26" s="280"/>
    </row>
    <row r="27" spans="1:14" ht="21" customHeight="1" x14ac:dyDescent="0.15">
      <c r="A27" s="202">
        <v>31003</v>
      </c>
      <c r="B27" s="203" t="s">
        <v>156</v>
      </c>
      <c r="C27" s="197">
        <f t="shared" si="0"/>
        <v>0</v>
      </c>
      <c r="D27" s="198">
        <f t="shared" si="1"/>
        <v>0</v>
      </c>
      <c r="E27" s="198">
        <v>0</v>
      </c>
      <c r="F27" s="198">
        <v>0</v>
      </c>
      <c r="G27" s="198">
        <v>0</v>
      </c>
      <c r="H27" s="198">
        <v>0</v>
      </c>
      <c r="I27" s="198">
        <v>0</v>
      </c>
      <c r="J27" s="198">
        <v>0</v>
      </c>
      <c r="K27" s="198"/>
      <c r="L27" s="208"/>
      <c r="M27" s="208"/>
      <c r="N27" s="280"/>
    </row>
    <row r="28" spans="1:14" ht="21" customHeight="1" x14ac:dyDescent="0.15">
      <c r="A28" s="202">
        <v>31005</v>
      </c>
      <c r="B28" s="203" t="s">
        <v>157</v>
      </c>
      <c r="C28" s="197">
        <f t="shared" si="0"/>
        <v>5936000</v>
      </c>
      <c r="D28" s="198">
        <f t="shared" si="1"/>
        <v>4300000</v>
      </c>
      <c r="E28" s="198">
        <v>0</v>
      </c>
      <c r="F28" s="198">
        <v>0</v>
      </c>
      <c r="G28" s="207">
        <v>800000</v>
      </c>
      <c r="H28" s="207"/>
      <c r="I28" s="207">
        <v>3500000</v>
      </c>
      <c r="J28" s="207">
        <v>1636000</v>
      </c>
      <c r="K28" s="207"/>
      <c r="L28" s="208"/>
      <c r="M28" s="208"/>
      <c r="N28" s="280"/>
    </row>
    <row r="29" spans="1:14" ht="21" customHeight="1" x14ac:dyDescent="0.15">
      <c r="A29" s="202">
        <v>31006</v>
      </c>
      <c r="B29" s="203" t="s">
        <v>158</v>
      </c>
      <c r="C29" s="197">
        <f t="shared" si="0"/>
        <v>0</v>
      </c>
      <c r="D29" s="198">
        <f t="shared" si="1"/>
        <v>0</v>
      </c>
      <c r="E29" s="198">
        <v>0</v>
      </c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8"/>
      <c r="L29" s="208"/>
      <c r="M29" s="208"/>
      <c r="N29" s="280"/>
    </row>
    <row r="30" spans="1:14" ht="21" customHeight="1" x14ac:dyDescent="0.15">
      <c r="A30" s="202">
        <v>31007</v>
      </c>
      <c r="B30" s="203" t="s">
        <v>159</v>
      </c>
      <c r="C30" s="197">
        <f t="shared" si="0"/>
        <v>0</v>
      </c>
      <c r="D30" s="198">
        <f t="shared" si="1"/>
        <v>0</v>
      </c>
      <c r="E30" s="198">
        <v>0</v>
      </c>
      <c r="F30" s="198">
        <v>0</v>
      </c>
      <c r="G30" s="198">
        <v>0</v>
      </c>
      <c r="H30" s="198">
        <v>0</v>
      </c>
      <c r="I30" s="198">
        <v>0</v>
      </c>
      <c r="J30" s="198">
        <v>0</v>
      </c>
      <c r="K30" s="198"/>
      <c r="L30" s="208"/>
      <c r="M30" s="208"/>
      <c r="N30" s="280"/>
    </row>
    <row r="31" spans="1:14" ht="21" customHeight="1" x14ac:dyDescent="0.15">
      <c r="A31" s="202">
        <v>31008</v>
      </c>
      <c r="B31" s="203" t="s">
        <v>160</v>
      </c>
      <c r="C31" s="197">
        <f t="shared" si="0"/>
        <v>0</v>
      </c>
      <c r="D31" s="198">
        <f t="shared" si="1"/>
        <v>0</v>
      </c>
      <c r="E31" s="198">
        <v>0</v>
      </c>
      <c r="F31" s="198">
        <v>0</v>
      </c>
      <c r="G31" s="198">
        <v>0</v>
      </c>
      <c r="H31" s="198">
        <v>0</v>
      </c>
      <c r="I31" s="198">
        <v>0</v>
      </c>
      <c r="J31" s="198">
        <v>0</v>
      </c>
      <c r="K31" s="198"/>
      <c r="L31" s="208"/>
      <c r="M31" s="208"/>
      <c r="N31" s="280"/>
    </row>
    <row r="32" spans="1:14" ht="21" customHeight="1" x14ac:dyDescent="0.15">
      <c r="A32" s="202">
        <v>31009</v>
      </c>
      <c r="B32" s="203" t="s">
        <v>161</v>
      </c>
      <c r="C32" s="197">
        <f t="shared" si="0"/>
        <v>0</v>
      </c>
      <c r="D32" s="198">
        <f t="shared" si="1"/>
        <v>0</v>
      </c>
      <c r="E32" s="198">
        <v>0</v>
      </c>
      <c r="F32" s="198">
        <v>0</v>
      </c>
      <c r="G32" s="198">
        <v>0</v>
      </c>
      <c r="H32" s="198">
        <v>0</v>
      </c>
      <c r="I32" s="198">
        <v>0</v>
      </c>
      <c r="J32" s="198">
        <v>0</v>
      </c>
      <c r="K32" s="198"/>
      <c r="L32" s="208"/>
      <c r="M32" s="208"/>
      <c r="N32" s="280"/>
    </row>
    <row r="33" spans="1:14" ht="21" customHeight="1" x14ac:dyDescent="0.15">
      <c r="A33" s="202">
        <v>31010</v>
      </c>
      <c r="B33" s="203" t="s">
        <v>162</v>
      </c>
      <c r="C33" s="197">
        <f t="shared" si="0"/>
        <v>0</v>
      </c>
      <c r="D33" s="198">
        <f t="shared" si="1"/>
        <v>0</v>
      </c>
      <c r="E33" s="198">
        <v>0</v>
      </c>
      <c r="F33" s="198">
        <v>0</v>
      </c>
      <c r="G33" s="198">
        <v>0</v>
      </c>
      <c r="H33" s="198">
        <v>0</v>
      </c>
      <c r="I33" s="198">
        <v>0</v>
      </c>
      <c r="J33" s="198">
        <v>0</v>
      </c>
      <c r="K33" s="198"/>
      <c r="L33" s="208"/>
      <c r="M33" s="208"/>
      <c r="N33" s="280"/>
    </row>
    <row r="34" spans="1:14" ht="21" customHeight="1" x14ac:dyDescent="0.15">
      <c r="A34" s="202">
        <v>31011</v>
      </c>
      <c r="B34" s="203" t="s">
        <v>163</v>
      </c>
      <c r="C34" s="197">
        <f t="shared" si="0"/>
        <v>0</v>
      </c>
      <c r="D34" s="198">
        <f t="shared" si="1"/>
        <v>0</v>
      </c>
      <c r="E34" s="198">
        <v>0</v>
      </c>
      <c r="F34" s="198">
        <v>0</v>
      </c>
      <c r="G34" s="198">
        <v>0</v>
      </c>
      <c r="H34" s="198">
        <v>0</v>
      </c>
      <c r="I34" s="198">
        <v>0</v>
      </c>
      <c r="J34" s="198">
        <v>0</v>
      </c>
      <c r="K34" s="198"/>
      <c r="L34" s="208"/>
      <c r="M34" s="208"/>
      <c r="N34" s="280"/>
    </row>
    <row r="35" spans="1:14" ht="21" customHeight="1" x14ac:dyDescent="0.15">
      <c r="A35" s="202">
        <v>31012</v>
      </c>
      <c r="B35" s="203" t="s">
        <v>164</v>
      </c>
      <c r="C35" s="197">
        <f t="shared" si="0"/>
        <v>0</v>
      </c>
      <c r="D35" s="198">
        <f t="shared" si="1"/>
        <v>0</v>
      </c>
      <c r="E35" s="198">
        <v>0</v>
      </c>
      <c r="F35" s="198">
        <v>0</v>
      </c>
      <c r="G35" s="198">
        <v>0</v>
      </c>
      <c r="H35" s="198">
        <v>0</v>
      </c>
      <c r="I35" s="198">
        <v>0</v>
      </c>
      <c r="J35" s="198">
        <v>0</v>
      </c>
      <c r="K35" s="198"/>
      <c r="L35" s="208"/>
      <c r="M35" s="208"/>
      <c r="N35" s="280"/>
    </row>
    <row r="36" spans="1:14" ht="21" customHeight="1" x14ac:dyDescent="0.15">
      <c r="A36" s="202">
        <v>31013</v>
      </c>
      <c r="B36" s="203" t="s">
        <v>165</v>
      </c>
      <c r="C36" s="197">
        <f t="shared" si="0"/>
        <v>0</v>
      </c>
      <c r="D36" s="198">
        <f t="shared" si="1"/>
        <v>0</v>
      </c>
      <c r="E36" s="198">
        <v>0</v>
      </c>
      <c r="F36" s="198">
        <v>0</v>
      </c>
      <c r="G36" s="198">
        <v>0</v>
      </c>
      <c r="H36" s="198">
        <v>0</v>
      </c>
      <c r="I36" s="198">
        <v>0</v>
      </c>
      <c r="J36" s="198">
        <v>0</v>
      </c>
      <c r="K36" s="198"/>
      <c r="L36" s="208"/>
      <c r="M36" s="208"/>
      <c r="N36" s="280"/>
    </row>
    <row r="37" spans="1:14" ht="21" customHeight="1" x14ac:dyDescent="0.15">
      <c r="A37" s="202">
        <v>31019</v>
      </c>
      <c r="B37" s="203" t="s">
        <v>166</v>
      </c>
      <c r="C37" s="197">
        <f t="shared" si="0"/>
        <v>0</v>
      </c>
      <c r="D37" s="198">
        <f t="shared" si="1"/>
        <v>0</v>
      </c>
      <c r="E37" s="198">
        <v>0</v>
      </c>
      <c r="F37" s="198">
        <v>0</v>
      </c>
      <c r="G37" s="198">
        <v>0</v>
      </c>
      <c r="H37" s="198">
        <v>0</v>
      </c>
      <c r="I37" s="198">
        <v>0</v>
      </c>
      <c r="J37" s="198">
        <v>0</v>
      </c>
      <c r="K37" s="198"/>
      <c r="L37" s="208"/>
      <c r="M37" s="208"/>
      <c r="N37" s="280"/>
    </row>
    <row r="38" spans="1:14" ht="21" customHeight="1" x14ac:dyDescent="0.15">
      <c r="A38" s="202">
        <v>31021</v>
      </c>
      <c r="B38" s="203" t="s">
        <v>167</v>
      </c>
      <c r="C38" s="197">
        <f t="shared" si="0"/>
        <v>0</v>
      </c>
      <c r="D38" s="198">
        <f t="shared" si="1"/>
        <v>0</v>
      </c>
      <c r="E38" s="198">
        <v>0</v>
      </c>
      <c r="F38" s="198">
        <v>0</v>
      </c>
      <c r="G38" s="198">
        <v>0</v>
      </c>
      <c r="H38" s="198">
        <v>0</v>
      </c>
      <c r="I38" s="198">
        <v>0</v>
      </c>
      <c r="J38" s="198">
        <v>0</v>
      </c>
      <c r="K38" s="198"/>
      <c r="L38" s="208"/>
      <c r="M38" s="208"/>
      <c r="N38" s="280"/>
    </row>
    <row r="39" spans="1:14" ht="21" customHeight="1" x14ac:dyDescent="0.15">
      <c r="A39" s="202">
        <v>31022</v>
      </c>
      <c r="B39" s="203" t="s">
        <v>168</v>
      </c>
      <c r="C39" s="197">
        <f t="shared" si="0"/>
        <v>0</v>
      </c>
      <c r="D39" s="198">
        <f t="shared" si="1"/>
        <v>0</v>
      </c>
      <c r="E39" s="198">
        <v>0</v>
      </c>
      <c r="F39" s="198">
        <v>0</v>
      </c>
      <c r="G39" s="198">
        <v>0</v>
      </c>
      <c r="H39" s="198">
        <v>0</v>
      </c>
      <c r="I39" s="198">
        <v>0</v>
      </c>
      <c r="J39" s="198">
        <v>0</v>
      </c>
      <c r="K39" s="198"/>
      <c r="L39" s="208"/>
      <c r="M39" s="208"/>
      <c r="N39" s="280"/>
    </row>
    <row r="40" spans="1:14" ht="21" customHeight="1" x14ac:dyDescent="0.15">
      <c r="A40" s="202">
        <v>31099</v>
      </c>
      <c r="B40" s="203" t="s">
        <v>169</v>
      </c>
      <c r="C40" s="197">
        <f t="shared" si="0"/>
        <v>9057900</v>
      </c>
      <c r="D40" s="198">
        <f t="shared" si="1"/>
        <v>7457900</v>
      </c>
      <c r="E40" s="198">
        <v>0</v>
      </c>
      <c r="F40" s="198">
        <v>0</v>
      </c>
      <c r="G40" s="207">
        <v>300000</v>
      </c>
      <c r="H40" s="207"/>
      <c r="I40" s="207">
        <v>7157900</v>
      </c>
      <c r="J40" s="207">
        <v>1600000</v>
      </c>
      <c r="K40" s="207"/>
      <c r="L40" s="208"/>
      <c r="M40" s="208"/>
      <c r="N40" s="280"/>
    </row>
    <row r="41" spans="1:14" ht="21" customHeight="1" x14ac:dyDescent="0.15">
      <c r="A41" s="199">
        <v>311</v>
      </c>
      <c r="B41" s="199" t="s">
        <v>219</v>
      </c>
      <c r="C41" s="197">
        <f t="shared" si="0"/>
        <v>0</v>
      </c>
      <c r="D41" s="198">
        <f t="shared" si="1"/>
        <v>0</v>
      </c>
      <c r="E41" s="207">
        <v>0</v>
      </c>
      <c r="F41" s="207">
        <v>0</v>
      </c>
      <c r="G41" s="207">
        <v>0</v>
      </c>
      <c r="H41" s="207">
        <v>0</v>
      </c>
      <c r="I41" s="207">
        <v>0</v>
      </c>
      <c r="J41" s="207">
        <v>0</v>
      </c>
      <c r="K41" s="207"/>
      <c r="L41" s="207">
        <v>0</v>
      </c>
      <c r="M41" s="207">
        <v>0</v>
      </c>
      <c r="N41" s="280"/>
    </row>
    <row r="42" spans="1:14" ht="21" customHeight="1" x14ac:dyDescent="0.15">
      <c r="A42" s="202">
        <v>31101</v>
      </c>
      <c r="B42" s="203" t="s">
        <v>220</v>
      </c>
      <c r="C42" s="197">
        <f t="shared" si="0"/>
        <v>0</v>
      </c>
      <c r="D42" s="198">
        <f t="shared" si="1"/>
        <v>0</v>
      </c>
      <c r="E42" s="198">
        <v>0</v>
      </c>
      <c r="F42" s="198">
        <v>0</v>
      </c>
      <c r="G42" s="198">
        <v>0</v>
      </c>
      <c r="H42" s="198">
        <v>0</v>
      </c>
      <c r="I42" s="198">
        <v>0</v>
      </c>
      <c r="J42" s="198">
        <v>0</v>
      </c>
      <c r="K42" s="198"/>
      <c r="L42" s="208"/>
      <c r="M42" s="208"/>
      <c r="N42" s="280"/>
    </row>
    <row r="43" spans="1:14" ht="21" customHeight="1" x14ac:dyDescent="0.15">
      <c r="A43" s="202">
        <v>31199</v>
      </c>
      <c r="B43" s="203" t="s">
        <v>221</v>
      </c>
      <c r="C43" s="197">
        <f t="shared" si="0"/>
        <v>0</v>
      </c>
      <c r="D43" s="198">
        <f t="shared" si="1"/>
        <v>0</v>
      </c>
      <c r="E43" s="198">
        <v>0</v>
      </c>
      <c r="F43" s="198">
        <v>0</v>
      </c>
      <c r="G43" s="198">
        <v>0</v>
      </c>
      <c r="H43" s="198">
        <v>0</v>
      </c>
      <c r="I43" s="198">
        <v>0</v>
      </c>
      <c r="J43" s="198">
        <v>0</v>
      </c>
      <c r="K43" s="198"/>
      <c r="L43" s="208"/>
      <c r="M43" s="208"/>
      <c r="N43" s="280"/>
    </row>
    <row r="44" spans="1:14" ht="21" customHeight="1" x14ac:dyDescent="0.15">
      <c r="A44" s="199">
        <v>312</v>
      </c>
      <c r="B44" s="199" t="s">
        <v>222</v>
      </c>
      <c r="C44" s="197">
        <f t="shared" si="0"/>
        <v>2550000</v>
      </c>
      <c r="D44" s="198">
        <f t="shared" si="1"/>
        <v>2050000</v>
      </c>
      <c r="E44" s="207">
        <v>0</v>
      </c>
      <c r="F44" s="207">
        <v>0</v>
      </c>
      <c r="G44" s="207">
        <v>0</v>
      </c>
      <c r="H44" s="207">
        <v>0</v>
      </c>
      <c r="I44" s="207">
        <v>2050000</v>
      </c>
      <c r="J44" s="207">
        <v>500000</v>
      </c>
      <c r="K44" s="207"/>
      <c r="L44" s="207">
        <v>0</v>
      </c>
      <c r="M44" s="207">
        <v>0</v>
      </c>
      <c r="N44" s="280"/>
    </row>
    <row r="45" spans="1:14" ht="21" customHeight="1" x14ac:dyDescent="0.15">
      <c r="A45" s="202">
        <v>31201</v>
      </c>
      <c r="B45" s="203" t="s">
        <v>220</v>
      </c>
      <c r="C45" s="197">
        <f t="shared" si="0"/>
        <v>0</v>
      </c>
      <c r="D45" s="198">
        <f t="shared" si="1"/>
        <v>0</v>
      </c>
      <c r="E45" s="198">
        <v>0</v>
      </c>
      <c r="F45" s="198">
        <v>0</v>
      </c>
      <c r="G45" s="198">
        <v>0</v>
      </c>
      <c r="H45" s="198">
        <v>0</v>
      </c>
      <c r="I45" s="198">
        <v>0</v>
      </c>
      <c r="J45" s="198">
        <v>0</v>
      </c>
      <c r="K45" s="198"/>
      <c r="L45" s="208"/>
      <c r="M45" s="208"/>
      <c r="N45" s="280"/>
    </row>
    <row r="46" spans="1:14" ht="21" customHeight="1" x14ac:dyDescent="0.15">
      <c r="A46" s="202">
        <v>31203</v>
      </c>
      <c r="B46" s="203" t="s">
        <v>223</v>
      </c>
      <c r="C46" s="197">
        <f t="shared" si="0"/>
        <v>0</v>
      </c>
      <c r="D46" s="198">
        <f t="shared" si="1"/>
        <v>0</v>
      </c>
      <c r="E46" s="198">
        <v>0</v>
      </c>
      <c r="F46" s="198">
        <v>0</v>
      </c>
      <c r="G46" s="198">
        <v>0</v>
      </c>
      <c r="H46" s="198">
        <v>0</v>
      </c>
      <c r="I46" s="198">
        <v>0</v>
      </c>
      <c r="J46" s="198">
        <v>0</v>
      </c>
      <c r="K46" s="198"/>
      <c r="L46" s="208"/>
      <c r="M46" s="208"/>
      <c r="N46" s="280"/>
    </row>
    <row r="47" spans="1:14" ht="21" customHeight="1" x14ac:dyDescent="0.15">
      <c r="A47" s="202">
        <v>31204</v>
      </c>
      <c r="B47" s="203" t="s">
        <v>224</v>
      </c>
      <c r="C47" s="197">
        <f t="shared" si="0"/>
        <v>0</v>
      </c>
      <c r="D47" s="198">
        <f t="shared" si="1"/>
        <v>0</v>
      </c>
      <c r="E47" s="198">
        <v>0</v>
      </c>
      <c r="F47" s="198">
        <v>0</v>
      </c>
      <c r="G47" s="198">
        <v>0</v>
      </c>
      <c r="H47" s="198">
        <v>0</v>
      </c>
      <c r="I47" s="198">
        <v>0</v>
      </c>
      <c r="J47" s="198">
        <v>0</v>
      </c>
      <c r="K47" s="198"/>
      <c r="L47" s="208"/>
      <c r="M47" s="208"/>
      <c r="N47" s="280"/>
    </row>
    <row r="48" spans="1:14" ht="21" customHeight="1" x14ac:dyDescent="0.15">
      <c r="A48" s="202">
        <v>31205</v>
      </c>
      <c r="B48" s="203" t="s">
        <v>225</v>
      </c>
      <c r="C48" s="197">
        <f t="shared" si="0"/>
        <v>0</v>
      </c>
      <c r="D48" s="198">
        <f t="shared" si="1"/>
        <v>0</v>
      </c>
      <c r="E48" s="198">
        <v>0</v>
      </c>
      <c r="F48" s="198">
        <v>0</v>
      </c>
      <c r="G48" s="198">
        <v>0</v>
      </c>
      <c r="H48" s="198">
        <v>0</v>
      </c>
      <c r="I48" s="198">
        <v>0</v>
      </c>
      <c r="J48" s="198">
        <v>0</v>
      </c>
      <c r="K48" s="198"/>
      <c r="L48" s="208"/>
      <c r="M48" s="208"/>
      <c r="N48" s="280"/>
    </row>
    <row r="49" spans="1:14" ht="21" customHeight="1" x14ac:dyDescent="0.15">
      <c r="A49" s="202">
        <v>31299</v>
      </c>
      <c r="B49" s="203" t="s">
        <v>221</v>
      </c>
      <c r="C49" s="197">
        <f t="shared" si="0"/>
        <v>2550000</v>
      </c>
      <c r="D49" s="198">
        <f t="shared" si="1"/>
        <v>2050000</v>
      </c>
      <c r="E49" s="198">
        <v>0</v>
      </c>
      <c r="F49" s="198">
        <v>0</v>
      </c>
      <c r="G49" s="198">
        <v>0</v>
      </c>
      <c r="H49" s="198">
        <v>0</v>
      </c>
      <c r="I49" s="207">
        <v>2050000</v>
      </c>
      <c r="J49" s="207">
        <v>500000</v>
      </c>
      <c r="K49" s="207"/>
      <c r="L49" s="208"/>
      <c r="M49" s="208"/>
      <c r="N49" s="280"/>
    </row>
    <row r="50" spans="1:14" ht="21" customHeight="1" x14ac:dyDescent="0.15">
      <c r="A50" s="199">
        <v>313</v>
      </c>
      <c r="B50" s="199" t="s">
        <v>226</v>
      </c>
      <c r="C50" s="197">
        <f t="shared" si="0"/>
        <v>0</v>
      </c>
      <c r="D50" s="198">
        <f t="shared" si="1"/>
        <v>0</v>
      </c>
      <c r="E50" s="207">
        <v>0</v>
      </c>
      <c r="F50" s="207">
        <v>0</v>
      </c>
      <c r="G50" s="207">
        <v>0</v>
      </c>
      <c r="H50" s="207">
        <v>0</v>
      </c>
      <c r="I50" s="207">
        <v>0</v>
      </c>
      <c r="J50" s="207">
        <v>0</v>
      </c>
      <c r="K50" s="207"/>
      <c r="L50" s="207">
        <v>0</v>
      </c>
      <c r="M50" s="207">
        <v>0</v>
      </c>
      <c r="N50" s="280"/>
    </row>
    <row r="51" spans="1:14" ht="21" customHeight="1" x14ac:dyDescent="0.15">
      <c r="A51" s="202">
        <v>31302</v>
      </c>
      <c r="B51" s="203" t="s">
        <v>227</v>
      </c>
      <c r="C51" s="197">
        <f t="shared" si="0"/>
        <v>0</v>
      </c>
      <c r="D51" s="198">
        <f t="shared" si="1"/>
        <v>0</v>
      </c>
      <c r="E51" s="198">
        <v>0</v>
      </c>
      <c r="F51" s="198">
        <v>0</v>
      </c>
      <c r="G51" s="198">
        <v>0</v>
      </c>
      <c r="H51" s="198">
        <v>0</v>
      </c>
      <c r="I51" s="198">
        <v>0</v>
      </c>
      <c r="J51" s="198">
        <v>0</v>
      </c>
      <c r="K51" s="198"/>
      <c r="L51" s="208"/>
      <c r="M51" s="208"/>
      <c r="N51" s="280"/>
    </row>
    <row r="52" spans="1:14" ht="21" customHeight="1" x14ac:dyDescent="0.15">
      <c r="A52" s="202">
        <v>31303</v>
      </c>
      <c r="B52" s="203" t="s">
        <v>228</v>
      </c>
      <c r="C52" s="197">
        <f t="shared" si="0"/>
        <v>0</v>
      </c>
      <c r="D52" s="198">
        <f t="shared" si="1"/>
        <v>0</v>
      </c>
      <c r="E52" s="198">
        <v>0</v>
      </c>
      <c r="F52" s="198">
        <v>0</v>
      </c>
      <c r="G52" s="198">
        <v>0</v>
      </c>
      <c r="H52" s="198">
        <v>0</v>
      </c>
      <c r="I52" s="198">
        <v>0</v>
      </c>
      <c r="J52" s="198">
        <v>0</v>
      </c>
      <c r="K52" s="198"/>
      <c r="L52" s="208"/>
      <c r="M52" s="208"/>
      <c r="N52" s="280"/>
    </row>
    <row r="53" spans="1:14" ht="21" customHeight="1" x14ac:dyDescent="0.15">
      <c r="A53" s="199">
        <v>399</v>
      </c>
      <c r="B53" s="199" t="s">
        <v>229</v>
      </c>
      <c r="C53" s="197">
        <f>SUM(C54:C57)</f>
        <v>12140000</v>
      </c>
      <c r="D53" s="197">
        <f t="shared" ref="D53:M53" si="3">SUM(D54:D57)</f>
        <v>3240000</v>
      </c>
      <c r="E53" s="197">
        <f t="shared" si="3"/>
        <v>0</v>
      </c>
      <c r="F53" s="197">
        <f t="shared" si="3"/>
        <v>0</v>
      </c>
      <c r="G53" s="197">
        <f t="shared" si="3"/>
        <v>0</v>
      </c>
      <c r="H53" s="197">
        <f t="shared" si="3"/>
        <v>0</v>
      </c>
      <c r="I53" s="197">
        <v>3240000</v>
      </c>
      <c r="J53" s="197">
        <f t="shared" si="3"/>
        <v>8900000</v>
      </c>
      <c r="K53" s="197"/>
      <c r="L53" s="197">
        <f t="shared" si="3"/>
        <v>0</v>
      </c>
      <c r="M53" s="197">
        <f t="shared" si="3"/>
        <v>0</v>
      </c>
      <c r="N53" s="280"/>
    </row>
    <row r="54" spans="1:14" ht="21" customHeight="1" x14ac:dyDescent="0.15">
      <c r="A54" s="202">
        <v>39906</v>
      </c>
      <c r="B54" s="203" t="s">
        <v>230</v>
      </c>
      <c r="C54" s="197">
        <f t="shared" si="0"/>
        <v>0</v>
      </c>
      <c r="D54" s="198">
        <f t="shared" si="1"/>
        <v>0</v>
      </c>
      <c r="E54" s="198">
        <v>0</v>
      </c>
      <c r="F54" s="198">
        <v>0</v>
      </c>
      <c r="G54" s="198">
        <v>0</v>
      </c>
      <c r="H54" s="198">
        <v>0</v>
      </c>
      <c r="I54" s="198">
        <v>0</v>
      </c>
      <c r="J54" s="198">
        <v>0</v>
      </c>
      <c r="K54" s="198"/>
      <c r="L54" s="208"/>
      <c r="M54" s="208"/>
      <c r="N54" s="280"/>
    </row>
    <row r="55" spans="1:14" ht="21" customHeight="1" x14ac:dyDescent="0.15">
      <c r="A55" s="202">
        <v>39907</v>
      </c>
      <c r="B55" s="203" t="s">
        <v>231</v>
      </c>
      <c r="C55" s="197">
        <f t="shared" si="0"/>
        <v>0</v>
      </c>
      <c r="D55" s="198">
        <f t="shared" si="1"/>
        <v>0</v>
      </c>
      <c r="E55" s="198">
        <v>0</v>
      </c>
      <c r="F55" s="198">
        <v>0</v>
      </c>
      <c r="G55" s="198">
        <v>0</v>
      </c>
      <c r="H55" s="198">
        <v>0</v>
      </c>
      <c r="I55" s="198">
        <v>0</v>
      </c>
      <c r="J55" s="198">
        <v>0</v>
      </c>
      <c r="K55" s="198"/>
      <c r="L55" s="208"/>
      <c r="M55" s="208"/>
      <c r="N55" s="280"/>
    </row>
    <row r="56" spans="1:14" ht="25.5" customHeight="1" x14ac:dyDescent="0.15">
      <c r="A56" s="202">
        <v>39908</v>
      </c>
      <c r="B56" s="203" t="s">
        <v>232</v>
      </c>
      <c r="C56" s="197">
        <f t="shared" si="0"/>
        <v>12140000</v>
      </c>
      <c r="D56" s="198">
        <f t="shared" si="1"/>
        <v>3240000</v>
      </c>
      <c r="E56" s="198">
        <v>0</v>
      </c>
      <c r="F56" s="198">
        <v>0</v>
      </c>
      <c r="G56" s="198">
        <v>0</v>
      </c>
      <c r="H56" s="198">
        <v>0</v>
      </c>
      <c r="I56" s="198">
        <v>3240000</v>
      </c>
      <c r="J56" s="198">
        <v>8900000</v>
      </c>
      <c r="K56" s="198"/>
      <c r="L56" s="208"/>
      <c r="M56" s="208"/>
      <c r="N56" s="280"/>
    </row>
    <row r="57" spans="1:14" ht="21" customHeight="1" x14ac:dyDescent="0.15">
      <c r="A57" s="202">
        <v>39999</v>
      </c>
      <c r="B57" s="203" t="s">
        <v>233</v>
      </c>
      <c r="C57" s="197">
        <f t="shared" si="0"/>
        <v>0</v>
      </c>
      <c r="D57" s="198">
        <f t="shared" si="1"/>
        <v>0</v>
      </c>
      <c r="E57" s="198">
        <v>0</v>
      </c>
      <c r="F57" s="198">
        <v>0</v>
      </c>
      <c r="G57" s="198">
        <v>0</v>
      </c>
      <c r="H57" s="198">
        <v>0</v>
      </c>
      <c r="I57" s="207">
        <v>0</v>
      </c>
      <c r="J57" s="207"/>
      <c r="K57" s="207"/>
      <c r="L57" s="208"/>
      <c r="M57" s="198">
        <v>0</v>
      </c>
      <c r="N57" s="280"/>
    </row>
    <row r="58" spans="1:14" ht="12.75" customHeight="1" x14ac:dyDescent="0.15">
      <c r="D58" s="209"/>
      <c r="F58" s="209"/>
      <c r="G58" s="209"/>
      <c r="L58" s="209"/>
      <c r="M58" s="209"/>
    </row>
    <row r="59" spans="1:14" ht="12.75" customHeight="1" x14ac:dyDescent="0.15">
      <c r="F59" s="209"/>
      <c r="M59" s="209"/>
    </row>
    <row r="62" spans="1:14" ht="12.75" customHeight="1" x14ac:dyDescent="0.15">
      <c r="M62" s="209"/>
    </row>
  </sheetData>
  <sheetProtection formatCells="0" formatColumns="0" formatRows="0"/>
  <mergeCells count="11">
    <mergeCell ref="M4:M5"/>
    <mergeCell ref="L1:M1"/>
    <mergeCell ref="A2:M2"/>
    <mergeCell ref="A3:B3"/>
    <mergeCell ref="A4:A5"/>
    <mergeCell ref="B4:B5"/>
    <mergeCell ref="C4:C5"/>
    <mergeCell ref="D4:I4"/>
    <mergeCell ref="J4:J5"/>
    <mergeCell ref="K4:K5"/>
    <mergeCell ref="L4:L5"/>
  </mergeCells>
  <phoneticPr fontId="11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8"/>
  <sheetViews>
    <sheetView showGridLines="0" showZeros="0" topLeftCell="A13" workbookViewId="0">
      <selection activeCell="Q8" sqref="Q8"/>
    </sheetView>
  </sheetViews>
  <sheetFormatPr defaultRowHeight="11.25" x14ac:dyDescent="0.1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7" width="9.33203125" customWidth="1"/>
  </cols>
  <sheetData>
    <row r="1" spans="1:17" ht="19.5" customHeight="1" x14ac:dyDescent="0.15">
      <c r="A1" s="126"/>
      <c r="B1" s="127"/>
      <c r="C1" s="127"/>
      <c r="D1" s="127"/>
      <c r="E1" s="127"/>
      <c r="F1" s="127"/>
      <c r="G1" s="127"/>
      <c r="H1" s="127"/>
      <c r="I1" s="127"/>
      <c r="J1" s="127"/>
      <c r="K1" s="274" t="s">
        <v>234</v>
      </c>
      <c r="L1" s="274"/>
      <c r="M1" s="274"/>
      <c r="N1" s="136"/>
      <c r="O1" s="136"/>
      <c r="P1" s="136"/>
      <c r="Q1" s="136"/>
    </row>
    <row r="2" spans="1:17" ht="37.5" customHeight="1" x14ac:dyDescent="0.15">
      <c r="A2" s="275" t="s">
        <v>552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136"/>
      <c r="O2" s="136"/>
      <c r="P2" s="136"/>
      <c r="Q2" s="136"/>
    </row>
    <row r="3" spans="1:17" ht="24" customHeight="1" x14ac:dyDescent="0.15">
      <c r="A3" s="276" t="s">
        <v>456</v>
      </c>
      <c r="B3" s="277"/>
      <c r="C3" s="277"/>
      <c r="D3" s="128"/>
      <c r="E3" s="128"/>
      <c r="F3" s="128"/>
      <c r="G3" s="129"/>
      <c r="H3" s="129"/>
      <c r="I3" s="129"/>
      <c r="J3" s="127"/>
      <c r="K3" s="127"/>
      <c r="L3" s="127"/>
      <c r="M3" s="137" t="s">
        <v>206</v>
      </c>
      <c r="N3" s="136"/>
      <c r="O3" s="136"/>
      <c r="P3" s="136"/>
      <c r="Q3" s="136"/>
    </row>
    <row r="4" spans="1:17" ht="24.75" customHeight="1" x14ac:dyDescent="0.15">
      <c r="A4" s="279" t="s">
        <v>100</v>
      </c>
      <c r="B4" s="278" t="s">
        <v>101</v>
      </c>
      <c r="C4" s="273" t="s">
        <v>42</v>
      </c>
      <c r="D4" s="278" t="s">
        <v>43</v>
      </c>
      <c r="E4" s="278"/>
      <c r="F4" s="278"/>
      <c r="G4" s="278"/>
      <c r="H4" s="278"/>
      <c r="I4" s="278"/>
      <c r="J4" s="273" t="s">
        <v>44</v>
      </c>
      <c r="K4" s="273" t="s">
        <v>32</v>
      </c>
      <c r="L4" s="273" t="s">
        <v>35</v>
      </c>
      <c r="M4" s="273" t="s">
        <v>207</v>
      </c>
      <c r="N4" s="138"/>
      <c r="O4" s="138"/>
      <c r="P4" s="138"/>
      <c r="Q4" s="138"/>
    </row>
    <row r="5" spans="1:17" ht="55.5" customHeight="1" x14ac:dyDescent="0.15">
      <c r="A5" s="279"/>
      <c r="B5" s="252"/>
      <c r="C5" s="254"/>
      <c r="D5" s="130" t="s">
        <v>46</v>
      </c>
      <c r="E5" s="130" t="s">
        <v>47</v>
      </c>
      <c r="F5" s="130" t="s">
        <v>208</v>
      </c>
      <c r="G5" s="130" t="s">
        <v>209</v>
      </c>
      <c r="H5" s="130" t="s">
        <v>210</v>
      </c>
      <c r="I5" s="130" t="s">
        <v>235</v>
      </c>
      <c r="J5" s="254"/>
      <c r="K5" s="254"/>
      <c r="L5" s="273"/>
      <c r="M5" s="254"/>
      <c r="N5" s="136"/>
      <c r="O5" s="136"/>
      <c r="P5" s="136"/>
      <c r="Q5" s="136"/>
    </row>
    <row r="6" spans="1:17" s="143" customFormat="1" ht="24" customHeight="1" x14ac:dyDescent="0.15">
      <c r="A6" s="144"/>
      <c r="B6" s="131" t="s">
        <v>69</v>
      </c>
      <c r="C6" s="142">
        <f>SUM(D6,J6,K6,L6,M6)</f>
        <v>54834291</v>
      </c>
      <c r="D6" s="142">
        <f>SUM(E6:I6)</f>
        <v>34276916</v>
      </c>
      <c r="E6" s="142">
        <f t="shared" ref="E6:H6" si="0">SUM(E7,E12,E23,E31,E38,E42,E45,E49,E52,E58,E66,E69,E74,E77)</f>
        <v>11157456</v>
      </c>
      <c r="F6" s="142">
        <f t="shared" si="0"/>
        <v>82539</v>
      </c>
      <c r="G6" s="142">
        <f t="shared" si="0"/>
        <v>1100000</v>
      </c>
      <c r="H6" s="142">
        <f t="shared" si="0"/>
        <v>0</v>
      </c>
      <c r="I6" s="142">
        <v>21936921</v>
      </c>
      <c r="J6" s="142">
        <f t="shared" ref="J6:M6" si="1">SUM(J7,J12,J23,J31,J38,J42,J45,J49,J52,J58,J66,J69,J74,J77)</f>
        <v>20557375</v>
      </c>
      <c r="K6" s="142"/>
      <c r="L6" s="142">
        <f t="shared" si="1"/>
        <v>0</v>
      </c>
      <c r="M6" s="142">
        <f t="shared" si="1"/>
        <v>0</v>
      </c>
    </row>
    <row r="7" spans="1:17" s="143" customFormat="1" ht="21" customHeight="1" x14ac:dyDescent="0.15">
      <c r="A7" s="132">
        <v>501</v>
      </c>
      <c r="B7" s="132" t="s">
        <v>171</v>
      </c>
      <c r="C7" s="142">
        <f t="shared" ref="C7:C70" si="2">SUM(D7,J7,K7,L7,M7)</f>
        <v>15763352</v>
      </c>
      <c r="D7" s="142">
        <f t="shared" ref="D7:D70" si="3">SUM(E7:I7)</f>
        <v>12958352</v>
      </c>
      <c r="E7" s="140">
        <f t="shared" ref="E7:M7" si="4">SUM(E8:E11)</f>
        <v>10363172</v>
      </c>
      <c r="F7" s="140">
        <f t="shared" si="4"/>
        <v>82539</v>
      </c>
      <c r="G7" s="140">
        <f t="shared" si="4"/>
        <v>0</v>
      </c>
      <c r="H7" s="140">
        <f t="shared" si="4"/>
        <v>0</v>
      </c>
      <c r="I7" s="140">
        <v>2512641</v>
      </c>
      <c r="J7" s="140">
        <f t="shared" ref="J7" si="5">SUM(J8:J11)</f>
        <v>2805000</v>
      </c>
      <c r="K7" s="140"/>
      <c r="L7" s="140">
        <f t="shared" si="4"/>
        <v>0</v>
      </c>
      <c r="M7" s="140">
        <f t="shared" si="4"/>
        <v>0</v>
      </c>
      <c r="N7" s="136"/>
      <c r="O7" s="136"/>
      <c r="P7" s="136"/>
      <c r="Q7" s="136"/>
    </row>
    <row r="8" spans="1:17" s="143" customFormat="1" ht="21" customHeight="1" x14ac:dyDescent="0.15">
      <c r="A8" s="133">
        <v>50101</v>
      </c>
      <c r="B8" s="134" t="s">
        <v>172</v>
      </c>
      <c r="C8" s="142">
        <f t="shared" si="2"/>
        <v>7428008</v>
      </c>
      <c r="D8" s="142">
        <f t="shared" si="3"/>
        <v>7428008</v>
      </c>
      <c r="E8" s="140">
        <v>7428008</v>
      </c>
      <c r="F8" s="140">
        <v>0</v>
      </c>
      <c r="G8" s="140">
        <v>0</v>
      </c>
      <c r="H8" s="140">
        <v>0</v>
      </c>
      <c r="I8" s="140">
        <v>0</v>
      </c>
      <c r="J8" s="140">
        <v>0</v>
      </c>
      <c r="K8" s="140"/>
      <c r="L8" s="140"/>
      <c r="M8" s="140">
        <v>0</v>
      </c>
      <c r="N8" s="136"/>
      <c r="O8" s="136"/>
      <c r="P8" s="136"/>
      <c r="Q8" s="136"/>
    </row>
    <row r="9" spans="1:17" s="143" customFormat="1" ht="21" customHeight="1" x14ac:dyDescent="0.15">
      <c r="A9" s="133">
        <v>50102</v>
      </c>
      <c r="B9" s="134" t="s">
        <v>173</v>
      </c>
      <c r="C9" s="142">
        <f t="shared" si="2"/>
        <v>1427845</v>
      </c>
      <c r="D9" s="142">
        <f t="shared" si="3"/>
        <v>1427845</v>
      </c>
      <c r="E9" s="140">
        <v>1338665</v>
      </c>
      <c r="F9" s="140">
        <v>82539</v>
      </c>
      <c r="G9" s="140">
        <v>0</v>
      </c>
      <c r="H9" s="140"/>
      <c r="I9" s="140">
        <v>6641</v>
      </c>
      <c r="J9" s="140">
        <v>0</v>
      </c>
      <c r="K9" s="140"/>
      <c r="L9" s="140"/>
      <c r="M9" s="140">
        <v>0</v>
      </c>
      <c r="N9" s="136"/>
      <c r="O9" s="136"/>
      <c r="P9" s="136"/>
      <c r="Q9" s="136"/>
    </row>
    <row r="10" spans="1:17" s="143" customFormat="1" ht="21" customHeight="1" x14ac:dyDescent="0.15">
      <c r="A10" s="133">
        <v>50103</v>
      </c>
      <c r="B10" s="134" t="s">
        <v>174</v>
      </c>
      <c r="C10" s="142">
        <f t="shared" si="2"/>
        <v>773079</v>
      </c>
      <c r="D10" s="142">
        <f t="shared" si="3"/>
        <v>773079</v>
      </c>
      <c r="E10" s="140">
        <v>773079</v>
      </c>
      <c r="F10" s="140">
        <v>0</v>
      </c>
      <c r="G10" s="140">
        <v>0</v>
      </c>
      <c r="H10" s="140">
        <v>0</v>
      </c>
      <c r="I10" s="140">
        <v>0</v>
      </c>
      <c r="J10" s="140">
        <v>0</v>
      </c>
      <c r="K10" s="140"/>
      <c r="L10" s="140"/>
      <c r="M10" s="140">
        <v>0</v>
      </c>
      <c r="N10" s="136"/>
      <c r="O10" s="136"/>
      <c r="P10" s="136"/>
      <c r="Q10" s="136"/>
    </row>
    <row r="11" spans="1:17" s="143" customFormat="1" ht="21" customHeight="1" x14ac:dyDescent="0.15">
      <c r="A11" s="133">
        <v>50199</v>
      </c>
      <c r="B11" s="134" t="s">
        <v>114</v>
      </c>
      <c r="C11" s="142">
        <f t="shared" si="2"/>
        <v>6134420</v>
      </c>
      <c r="D11" s="142">
        <f t="shared" si="3"/>
        <v>3329420</v>
      </c>
      <c r="E11" s="140">
        <v>823420</v>
      </c>
      <c r="F11" s="140">
        <v>0</v>
      </c>
      <c r="G11" s="140">
        <v>0</v>
      </c>
      <c r="H11" s="140"/>
      <c r="I11" s="140">
        <v>2506000</v>
      </c>
      <c r="J11" s="140">
        <v>2805000</v>
      </c>
      <c r="K11" s="140"/>
      <c r="L11" s="140"/>
      <c r="M11" s="140">
        <v>0</v>
      </c>
      <c r="N11" s="136"/>
      <c r="O11" s="136"/>
      <c r="P11" s="136"/>
      <c r="Q11" s="136"/>
    </row>
    <row r="12" spans="1:17" s="143" customFormat="1" ht="21" customHeight="1" x14ac:dyDescent="0.15">
      <c r="A12" s="132">
        <v>502</v>
      </c>
      <c r="B12" s="135" t="s">
        <v>175</v>
      </c>
      <c r="C12" s="142">
        <f t="shared" si="2"/>
        <v>6933455</v>
      </c>
      <c r="D12" s="140">
        <f t="shared" ref="D12:H12" si="6">SUM(D13:D22)</f>
        <v>2689000</v>
      </c>
      <c r="E12" s="140">
        <f t="shared" si="6"/>
        <v>512000</v>
      </c>
      <c r="F12" s="140">
        <f t="shared" si="6"/>
        <v>0</v>
      </c>
      <c r="G12" s="140">
        <f t="shared" si="6"/>
        <v>0</v>
      </c>
      <c r="H12" s="140">
        <f t="shared" si="6"/>
        <v>0</v>
      </c>
      <c r="I12" s="140">
        <v>2177000</v>
      </c>
      <c r="J12" s="140">
        <f t="shared" ref="J12:M12" si="7">SUM(J13:J22)</f>
        <v>4244455</v>
      </c>
      <c r="K12" s="140"/>
      <c r="L12" s="140">
        <f t="shared" si="7"/>
        <v>0</v>
      </c>
      <c r="M12" s="140">
        <f t="shared" si="7"/>
        <v>0</v>
      </c>
      <c r="N12" s="136"/>
      <c r="O12" s="136"/>
      <c r="P12" s="136"/>
      <c r="Q12" s="136"/>
    </row>
    <row r="13" spans="1:17" s="143" customFormat="1" ht="21" customHeight="1" x14ac:dyDescent="0.15">
      <c r="A13" s="133">
        <v>50201</v>
      </c>
      <c r="B13" s="134" t="s">
        <v>176</v>
      </c>
      <c r="C13" s="142">
        <f t="shared" si="2"/>
        <v>1766455</v>
      </c>
      <c r="D13" s="142">
        <f t="shared" si="3"/>
        <v>617000</v>
      </c>
      <c r="E13" s="140">
        <v>227000</v>
      </c>
      <c r="F13" s="140">
        <v>0</v>
      </c>
      <c r="G13" s="140">
        <v>0</v>
      </c>
      <c r="H13" s="140"/>
      <c r="I13" s="140">
        <v>390000</v>
      </c>
      <c r="J13" s="140">
        <v>1149455</v>
      </c>
      <c r="K13" s="140"/>
      <c r="L13" s="140"/>
      <c r="M13" s="140">
        <v>0</v>
      </c>
      <c r="N13" s="136"/>
      <c r="O13" s="136"/>
      <c r="P13" s="136"/>
      <c r="Q13" s="136"/>
    </row>
    <row r="14" spans="1:17" s="143" customFormat="1" ht="21" customHeight="1" x14ac:dyDescent="0.15">
      <c r="A14" s="133">
        <v>50202</v>
      </c>
      <c r="B14" s="134" t="s">
        <v>128</v>
      </c>
      <c r="C14" s="142">
        <f t="shared" si="2"/>
        <v>60000</v>
      </c>
      <c r="D14" s="142">
        <f t="shared" si="3"/>
        <v>60000</v>
      </c>
      <c r="E14" s="140">
        <v>60000</v>
      </c>
      <c r="F14" s="140">
        <v>0</v>
      </c>
      <c r="G14" s="140">
        <v>0</v>
      </c>
      <c r="H14" s="140"/>
      <c r="I14" s="140">
        <v>0</v>
      </c>
      <c r="J14" s="140">
        <v>0</v>
      </c>
      <c r="K14" s="140"/>
      <c r="L14" s="140"/>
      <c r="M14" s="140">
        <v>0</v>
      </c>
      <c r="N14" s="136"/>
      <c r="O14" s="136"/>
      <c r="P14" s="136"/>
      <c r="Q14" s="136"/>
    </row>
    <row r="15" spans="1:17" s="143" customFormat="1" ht="21" customHeight="1" x14ac:dyDescent="0.15">
      <c r="A15" s="133">
        <v>50203</v>
      </c>
      <c r="B15" s="134" t="s">
        <v>129</v>
      </c>
      <c r="C15" s="142">
        <f t="shared" si="2"/>
        <v>100000</v>
      </c>
      <c r="D15" s="142">
        <f t="shared" si="3"/>
        <v>0</v>
      </c>
      <c r="E15" s="140">
        <v>0</v>
      </c>
      <c r="F15" s="140">
        <v>0</v>
      </c>
      <c r="G15" s="140">
        <v>0</v>
      </c>
      <c r="H15" s="140"/>
      <c r="I15" s="140">
        <v>0</v>
      </c>
      <c r="J15" s="140">
        <v>100000</v>
      </c>
      <c r="K15" s="140"/>
      <c r="L15" s="140"/>
      <c r="M15" s="140">
        <v>0</v>
      </c>
      <c r="N15" s="136"/>
      <c r="O15" s="136"/>
      <c r="P15" s="136"/>
      <c r="Q15" s="136"/>
    </row>
    <row r="16" spans="1:17" s="143" customFormat="1" ht="21" customHeight="1" x14ac:dyDescent="0.15">
      <c r="A16" s="133">
        <v>50204</v>
      </c>
      <c r="B16" s="134" t="s">
        <v>177</v>
      </c>
      <c r="C16" s="142">
        <f t="shared" si="2"/>
        <v>0</v>
      </c>
      <c r="D16" s="142">
        <f t="shared" si="3"/>
        <v>0</v>
      </c>
      <c r="E16" s="140">
        <v>0</v>
      </c>
      <c r="F16" s="140">
        <v>0</v>
      </c>
      <c r="G16" s="140">
        <v>0</v>
      </c>
      <c r="H16" s="140"/>
      <c r="I16" s="140">
        <v>0</v>
      </c>
      <c r="J16" s="140">
        <v>0</v>
      </c>
      <c r="K16" s="140"/>
      <c r="L16" s="140"/>
      <c r="M16" s="140">
        <v>0</v>
      </c>
      <c r="N16" s="136"/>
      <c r="O16" s="136"/>
      <c r="P16" s="136"/>
      <c r="Q16" s="136"/>
    </row>
    <row r="17" spans="1:17" s="143" customFormat="1" ht="21" customHeight="1" x14ac:dyDescent="0.15">
      <c r="A17" s="133">
        <v>50205</v>
      </c>
      <c r="B17" s="134" t="s">
        <v>135</v>
      </c>
      <c r="C17" s="142">
        <f t="shared" si="2"/>
        <v>908000</v>
      </c>
      <c r="D17" s="142">
        <f t="shared" si="3"/>
        <v>190000</v>
      </c>
      <c r="E17" s="140"/>
      <c r="F17" s="140">
        <v>0</v>
      </c>
      <c r="G17" s="140">
        <v>0</v>
      </c>
      <c r="H17" s="140"/>
      <c r="I17" s="140">
        <v>190000</v>
      </c>
      <c r="J17" s="140">
        <v>718000</v>
      </c>
      <c r="K17" s="140"/>
      <c r="L17" s="140"/>
      <c r="M17" s="140">
        <v>0</v>
      </c>
      <c r="N17" s="136"/>
      <c r="O17" s="136"/>
      <c r="P17" s="136"/>
      <c r="Q17" s="136"/>
    </row>
    <row r="18" spans="1:17" s="143" customFormat="1" ht="21" customHeight="1" x14ac:dyDescent="0.15">
      <c r="A18" s="133">
        <v>50206</v>
      </c>
      <c r="B18" s="134" t="s">
        <v>130</v>
      </c>
      <c r="C18" s="142">
        <f t="shared" si="2"/>
        <v>360000</v>
      </c>
      <c r="D18" s="142">
        <f t="shared" si="3"/>
        <v>360000</v>
      </c>
      <c r="E18" s="140">
        <v>190000</v>
      </c>
      <c r="F18" s="140">
        <v>0</v>
      </c>
      <c r="G18" s="140">
        <v>0</v>
      </c>
      <c r="H18" s="140"/>
      <c r="I18" s="140">
        <v>170000</v>
      </c>
      <c r="J18" s="140"/>
      <c r="K18" s="145"/>
      <c r="L18" s="140"/>
      <c r="M18" s="140">
        <v>0</v>
      </c>
      <c r="N18" s="136"/>
      <c r="O18" s="136"/>
      <c r="P18" s="136"/>
      <c r="Q18" s="136"/>
    </row>
    <row r="19" spans="1:17" s="143" customFormat="1" ht="21" customHeight="1" x14ac:dyDescent="0.15">
      <c r="A19" s="133">
        <v>50207</v>
      </c>
      <c r="B19" s="37" t="s">
        <v>178</v>
      </c>
      <c r="C19" s="142">
        <f t="shared" si="2"/>
        <v>0</v>
      </c>
      <c r="D19" s="142">
        <f t="shared" si="3"/>
        <v>0</v>
      </c>
      <c r="E19" s="140">
        <v>0</v>
      </c>
      <c r="F19" s="140">
        <v>0</v>
      </c>
      <c r="G19" s="140">
        <v>0</v>
      </c>
      <c r="H19" s="140">
        <v>0</v>
      </c>
      <c r="I19" s="140">
        <v>0</v>
      </c>
      <c r="J19" s="140">
        <v>0</v>
      </c>
      <c r="K19" s="140"/>
      <c r="L19" s="140"/>
      <c r="M19" s="140">
        <v>0</v>
      </c>
      <c r="N19" s="136"/>
      <c r="O19" s="136"/>
      <c r="P19" s="136"/>
      <c r="Q19" s="136"/>
    </row>
    <row r="20" spans="1:17" s="143" customFormat="1" ht="21" customHeight="1" x14ac:dyDescent="0.15">
      <c r="A20" s="133">
        <v>50208</v>
      </c>
      <c r="B20" s="134" t="s">
        <v>138</v>
      </c>
      <c r="C20" s="142">
        <f t="shared" si="2"/>
        <v>35000</v>
      </c>
      <c r="D20" s="142">
        <f t="shared" si="3"/>
        <v>35000</v>
      </c>
      <c r="E20" s="140">
        <v>35000</v>
      </c>
      <c r="F20" s="140">
        <v>0</v>
      </c>
      <c r="G20" s="140">
        <v>0</v>
      </c>
      <c r="H20" s="140">
        <v>0</v>
      </c>
      <c r="I20" s="140">
        <v>0</v>
      </c>
      <c r="J20" s="140">
        <v>0</v>
      </c>
      <c r="K20" s="140"/>
      <c r="L20" s="140"/>
      <c r="M20" s="140">
        <v>0</v>
      </c>
      <c r="N20" s="136"/>
      <c r="O20" s="136"/>
      <c r="P20" s="136"/>
      <c r="Q20" s="136"/>
    </row>
    <row r="21" spans="1:17" s="143" customFormat="1" ht="21" customHeight="1" x14ac:dyDescent="0.15">
      <c r="A21" s="133">
        <v>50209</v>
      </c>
      <c r="B21" s="134" t="s">
        <v>179</v>
      </c>
      <c r="C21" s="142">
        <f t="shared" si="2"/>
        <v>120000</v>
      </c>
      <c r="D21" s="142">
        <f t="shared" si="3"/>
        <v>120000</v>
      </c>
      <c r="E21" s="140">
        <v>0</v>
      </c>
      <c r="F21" s="140">
        <v>0</v>
      </c>
      <c r="G21" s="140">
        <v>0</v>
      </c>
      <c r="H21" s="140">
        <v>0</v>
      </c>
      <c r="I21" s="140">
        <v>120000</v>
      </c>
      <c r="J21" s="140"/>
      <c r="K21" s="140"/>
      <c r="L21" s="140"/>
      <c r="M21" s="140">
        <v>0</v>
      </c>
      <c r="N21" s="136"/>
      <c r="O21" s="136"/>
      <c r="P21" s="136"/>
      <c r="Q21" s="136"/>
    </row>
    <row r="22" spans="1:17" s="143" customFormat="1" ht="21" customHeight="1" x14ac:dyDescent="0.15">
      <c r="A22" s="133">
        <v>50299</v>
      </c>
      <c r="B22" s="134" t="s">
        <v>141</v>
      </c>
      <c r="C22" s="142">
        <f t="shared" si="2"/>
        <v>3584000</v>
      </c>
      <c r="D22" s="142">
        <f t="shared" si="3"/>
        <v>1307000</v>
      </c>
      <c r="E22" s="140">
        <v>0</v>
      </c>
      <c r="F22" s="140">
        <v>0</v>
      </c>
      <c r="G22" s="140">
        <v>0</v>
      </c>
      <c r="H22" s="140"/>
      <c r="I22" s="140">
        <v>1307000</v>
      </c>
      <c r="J22" s="140">
        <v>2277000</v>
      </c>
      <c r="K22" s="140"/>
      <c r="L22" s="140"/>
      <c r="M22" s="140">
        <v>0</v>
      </c>
      <c r="N22" s="136"/>
      <c r="O22" s="136"/>
      <c r="P22" s="136"/>
      <c r="Q22" s="136"/>
    </row>
    <row r="23" spans="1:17" s="143" customFormat="1" ht="21" customHeight="1" x14ac:dyDescent="0.15">
      <c r="A23" s="132">
        <v>503</v>
      </c>
      <c r="B23" s="132" t="s">
        <v>180</v>
      </c>
      <c r="C23" s="142">
        <f t="shared" si="2"/>
        <v>15462000</v>
      </c>
      <c r="D23" s="142">
        <f t="shared" si="3"/>
        <v>12226000</v>
      </c>
      <c r="E23" s="140">
        <f t="shared" ref="E23:H23" si="8">SUM(E24:E30)</f>
        <v>0</v>
      </c>
      <c r="F23" s="140">
        <f t="shared" si="8"/>
        <v>0</v>
      </c>
      <c r="G23" s="140">
        <f t="shared" si="8"/>
        <v>1100000</v>
      </c>
      <c r="H23" s="140">
        <f t="shared" si="8"/>
        <v>0</v>
      </c>
      <c r="I23" s="140">
        <v>11126000</v>
      </c>
      <c r="J23" s="140">
        <f t="shared" ref="J23:M23" si="9">SUM(J24:J30)</f>
        <v>3236000</v>
      </c>
      <c r="K23" s="140"/>
      <c r="L23" s="140">
        <f t="shared" si="9"/>
        <v>0</v>
      </c>
      <c r="M23" s="140">
        <f t="shared" si="9"/>
        <v>0</v>
      </c>
      <c r="N23" s="136"/>
      <c r="O23" s="136"/>
      <c r="P23" s="136"/>
      <c r="Q23" s="136"/>
    </row>
    <row r="24" spans="1:17" s="143" customFormat="1" ht="21" customHeight="1" x14ac:dyDescent="0.15">
      <c r="A24" s="133">
        <v>50301</v>
      </c>
      <c r="B24" s="134" t="s">
        <v>154</v>
      </c>
      <c r="C24" s="142">
        <f t="shared" si="2"/>
        <v>0</v>
      </c>
      <c r="D24" s="142">
        <f t="shared" si="3"/>
        <v>0</v>
      </c>
      <c r="E24" s="140">
        <v>0</v>
      </c>
      <c r="F24" s="140">
        <v>0</v>
      </c>
      <c r="G24" s="140">
        <v>0</v>
      </c>
      <c r="H24" s="140">
        <v>0</v>
      </c>
      <c r="I24" s="140">
        <v>0</v>
      </c>
      <c r="J24" s="140">
        <v>0</v>
      </c>
      <c r="K24" s="140"/>
      <c r="L24" s="140"/>
      <c r="M24" s="140">
        <v>0</v>
      </c>
      <c r="N24" s="136"/>
      <c r="O24" s="136"/>
      <c r="P24" s="136"/>
      <c r="Q24" s="136"/>
    </row>
    <row r="25" spans="1:17" s="143" customFormat="1" ht="21" customHeight="1" x14ac:dyDescent="0.15">
      <c r="A25" s="133">
        <v>50302</v>
      </c>
      <c r="B25" s="134" t="s">
        <v>157</v>
      </c>
      <c r="C25" s="142">
        <f t="shared" si="2"/>
        <v>5936000</v>
      </c>
      <c r="D25" s="142">
        <f t="shared" si="3"/>
        <v>4300000</v>
      </c>
      <c r="E25" s="140">
        <v>0</v>
      </c>
      <c r="F25" s="140">
        <v>0</v>
      </c>
      <c r="G25" s="140">
        <v>800000</v>
      </c>
      <c r="H25" s="140"/>
      <c r="I25" s="140">
        <v>3500000</v>
      </c>
      <c r="J25" s="140">
        <v>1636000</v>
      </c>
      <c r="K25" s="140"/>
      <c r="L25" s="140"/>
      <c r="M25" s="140">
        <v>0</v>
      </c>
      <c r="N25" s="136"/>
      <c r="O25" s="136"/>
      <c r="P25" s="136"/>
      <c r="Q25" s="136"/>
    </row>
    <row r="26" spans="1:17" s="143" customFormat="1" ht="21" customHeight="1" x14ac:dyDescent="0.15">
      <c r="A26" s="133">
        <v>50303</v>
      </c>
      <c r="B26" s="134" t="s">
        <v>165</v>
      </c>
      <c r="C26" s="142">
        <f t="shared" si="2"/>
        <v>0</v>
      </c>
      <c r="D26" s="142">
        <f t="shared" si="3"/>
        <v>0</v>
      </c>
      <c r="E26" s="140">
        <v>0</v>
      </c>
      <c r="F26" s="140">
        <v>0</v>
      </c>
      <c r="G26" s="140">
        <v>0</v>
      </c>
      <c r="H26" s="140"/>
      <c r="I26" s="140">
        <v>0</v>
      </c>
      <c r="J26" s="140">
        <v>0</v>
      </c>
      <c r="K26" s="140"/>
      <c r="L26" s="140"/>
      <c r="M26" s="140">
        <v>0</v>
      </c>
      <c r="N26" s="136"/>
      <c r="O26" s="136"/>
      <c r="P26" s="136"/>
      <c r="Q26" s="136"/>
    </row>
    <row r="27" spans="1:17" s="143" customFormat="1" ht="27" customHeight="1" x14ac:dyDescent="0.15">
      <c r="A27" s="133">
        <v>50305</v>
      </c>
      <c r="B27" s="134" t="s">
        <v>181</v>
      </c>
      <c r="C27" s="142">
        <f t="shared" si="2"/>
        <v>0</v>
      </c>
      <c r="D27" s="142">
        <f t="shared" si="3"/>
        <v>0</v>
      </c>
      <c r="E27" s="140">
        <v>0</v>
      </c>
      <c r="F27" s="140">
        <v>0</v>
      </c>
      <c r="G27" s="140">
        <v>0</v>
      </c>
      <c r="H27" s="140"/>
      <c r="I27" s="140">
        <v>0</v>
      </c>
      <c r="J27" s="140">
        <v>0</v>
      </c>
      <c r="K27" s="140"/>
      <c r="L27" s="140"/>
      <c r="M27" s="140">
        <v>0</v>
      </c>
      <c r="N27" s="136"/>
      <c r="O27" s="136"/>
      <c r="P27" s="136"/>
      <c r="Q27" s="136"/>
    </row>
    <row r="28" spans="1:17" s="143" customFormat="1" ht="21" customHeight="1" x14ac:dyDescent="0.15">
      <c r="A28" s="133">
        <v>50306</v>
      </c>
      <c r="B28" s="134" t="s">
        <v>182</v>
      </c>
      <c r="C28" s="142">
        <f t="shared" si="2"/>
        <v>468100</v>
      </c>
      <c r="D28" s="142">
        <f t="shared" si="3"/>
        <v>468100</v>
      </c>
      <c r="E28" s="140">
        <v>0</v>
      </c>
      <c r="F28" s="140">
        <v>0</v>
      </c>
      <c r="G28" s="140">
        <v>0</v>
      </c>
      <c r="H28" s="140"/>
      <c r="I28" s="140">
        <v>468100</v>
      </c>
      <c r="J28" s="140">
        <v>0</v>
      </c>
      <c r="K28" s="140"/>
      <c r="L28" s="140"/>
      <c r="M28" s="140">
        <v>0</v>
      </c>
      <c r="N28" s="136"/>
      <c r="O28" s="136"/>
      <c r="P28" s="136"/>
      <c r="Q28" s="136"/>
    </row>
    <row r="29" spans="1:17" s="143" customFormat="1" ht="21" customHeight="1" x14ac:dyDescent="0.15">
      <c r="A29" s="133">
        <v>50307</v>
      </c>
      <c r="B29" s="134" t="s">
        <v>158</v>
      </c>
      <c r="C29" s="142">
        <f t="shared" si="2"/>
        <v>0</v>
      </c>
      <c r="D29" s="142">
        <f t="shared" si="3"/>
        <v>0</v>
      </c>
      <c r="E29" s="140">
        <v>0</v>
      </c>
      <c r="F29" s="140">
        <v>0</v>
      </c>
      <c r="G29" s="140">
        <v>0</v>
      </c>
      <c r="H29" s="140"/>
      <c r="I29" s="140">
        <v>0</v>
      </c>
      <c r="J29" s="140">
        <v>0</v>
      </c>
      <c r="K29" s="140"/>
      <c r="L29" s="140"/>
      <c r="M29" s="140">
        <v>0</v>
      </c>
      <c r="N29" s="136"/>
      <c r="O29" s="136"/>
      <c r="P29" s="136"/>
      <c r="Q29" s="136"/>
    </row>
    <row r="30" spans="1:17" s="143" customFormat="1" ht="21" customHeight="1" x14ac:dyDescent="0.15">
      <c r="A30" s="133">
        <v>50399</v>
      </c>
      <c r="B30" s="134" t="s">
        <v>169</v>
      </c>
      <c r="C30" s="142">
        <f t="shared" si="2"/>
        <v>9057900</v>
      </c>
      <c r="D30" s="142">
        <f t="shared" si="3"/>
        <v>7457900</v>
      </c>
      <c r="E30" s="140">
        <v>0</v>
      </c>
      <c r="F30" s="140">
        <v>0</v>
      </c>
      <c r="G30" s="140">
        <v>300000</v>
      </c>
      <c r="H30" s="140"/>
      <c r="I30" s="140">
        <v>7157900</v>
      </c>
      <c r="J30" s="140">
        <v>1600000</v>
      </c>
      <c r="K30" s="140"/>
      <c r="L30" s="140"/>
      <c r="M30" s="140">
        <v>0</v>
      </c>
      <c r="N30" s="136"/>
      <c r="O30" s="136"/>
      <c r="P30" s="136"/>
      <c r="Q30" s="136"/>
    </row>
    <row r="31" spans="1:17" s="143" customFormat="1" ht="21" customHeight="1" x14ac:dyDescent="0.15">
      <c r="A31" s="132">
        <v>504</v>
      </c>
      <c r="B31" s="132" t="s">
        <v>236</v>
      </c>
      <c r="C31" s="142">
        <f t="shared" si="2"/>
        <v>0</v>
      </c>
      <c r="D31" s="142">
        <f t="shared" si="3"/>
        <v>0</v>
      </c>
      <c r="E31" s="140">
        <f t="shared" ref="E31:M31" si="10">SUM(E32:E37)</f>
        <v>0</v>
      </c>
      <c r="F31" s="140">
        <f t="shared" si="10"/>
        <v>0</v>
      </c>
      <c r="G31" s="140">
        <f t="shared" si="10"/>
        <v>0</v>
      </c>
      <c r="H31" s="140">
        <f t="shared" si="10"/>
        <v>0</v>
      </c>
      <c r="I31" s="140">
        <v>0</v>
      </c>
      <c r="J31" s="140">
        <f t="shared" ref="J31" si="11">SUM(J32:J37)</f>
        <v>0</v>
      </c>
      <c r="K31" s="140"/>
      <c r="L31" s="140">
        <f t="shared" si="10"/>
        <v>0</v>
      </c>
      <c r="M31" s="140">
        <f t="shared" si="10"/>
        <v>0</v>
      </c>
      <c r="N31" s="136"/>
      <c r="O31" s="136"/>
      <c r="P31" s="136"/>
      <c r="Q31" s="136"/>
    </row>
    <row r="32" spans="1:17" s="143" customFormat="1" ht="21" customHeight="1" x14ac:dyDescent="0.15">
      <c r="A32" s="133">
        <v>50401</v>
      </c>
      <c r="B32" s="134" t="s">
        <v>154</v>
      </c>
      <c r="C32" s="142">
        <f t="shared" si="2"/>
        <v>0</v>
      </c>
      <c r="D32" s="142">
        <f t="shared" si="3"/>
        <v>0</v>
      </c>
      <c r="E32" s="140">
        <v>0</v>
      </c>
      <c r="F32" s="140">
        <v>0</v>
      </c>
      <c r="G32" s="140">
        <v>0</v>
      </c>
      <c r="H32" s="140">
        <v>0</v>
      </c>
      <c r="I32" s="140">
        <v>0</v>
      </c>
      <c r="J32" s="140">
        <v>0</v>
      </c>
      <c r="K32" s="140"/>
      <c r="L32" s="140"/>
      <c r="M32" s="140">
        <v>0</v>
      </c>
      <c r="N32" s="136"/>
      <c r="O32" s="136"/>
      <c r="P32" s="136"/>
      <c r="Q32" s="136"/>
    </row>
    <row r="33" spans="1:17" s="143" customFormat="1" ht="21" customHeight="1" x14ac:dyDescent="0.15">
      <c r="A33" s="133">
        <v>50402</v>
      </c>
      <c r="B33" s="134" t="s">
        <v>157</v>
      </c>
      <c r="C33" s="142">
        <f t="shared" si="2"/>
        <v>0</v>
      </c>
      <c r="D33" s="142">
        <f t="shared" si="3"/>
        <v>0</v>
      </c>
      <c r="E33" s="140">
        <v>0</v>
      </c>
      <c r="F33" s="140">
        <v>0</v>
      </c>
      <c r="G33" s="140">
        <v>0</v>
      </c>
      <c r="H33" s="140">
        <v>0</v>
      </c>
      <c r="I33" s="140">
        <v>0</v>
      </c>
      <c r="J33" s="140">
        <v>0</v>
      </c>
      <c r="K33" s="140"/>
      <c r="L33" s="140"/>
      <c r="M33" s="140">
        <v>0</v>
      </c>
      <c r="N33" s="136"/>
      <c r="O33" s="136"/>
      <c r="P33" s="136"/>
      <c r="Q33" s="136"/>
    </row>
    <row r="34" spans="1:17" s="143" customFormat="1" ht="21" customHeight="1" x14ac:dyDescent="0.15">
      <c r="A34" s="133">
        <v>50403</v>
      </c>
      <c r="B34" s="134" t="s">
        <v>165</v>
      </c>
      <c r="C34" s="142">
        <f t="shared" si="2"/>
        <v>0</v>
      </c>
      <c r="D34" s="142">
        <f t="shared" si="3"/>
        <v>0</v>
      </c>
      <c r="E34" s="140">
        <v>0</v>
      </c>
      <c r="F34" s="140">
        <v>0</v>
      </c>
      <c r="G34" s="140">
        <v>0</v>
      </c>
      <c r="H34" s="140">
        <v>0</v>
      </c>
      <c r="I34" s="140">
        <v>0</v>
      </c>
      <c r="J34" s="140">
        <v>0</v>
      </c>
      <c r="K34" s="140"/>
      <c r="L34" s="140"/>
      <c r="M34" s="140">
        <v>0</v>
      </c>
      <c r="N34" s="136"/>
      <c r="O34" s="136"/>
      <c r="P34" s="136"/>
      <c r="Q34" s="136"/>
    </row>
    <row r="35" spans="1:17" s="143" customFormat="1" ht="21" customHeight="1" x14ac:dyDescent="0.15">
      <c r="A35" s="133">
        <v>50404</v>
      </c>
      <c r="B35" s="134" t="s">
        <v>182</v>
      </c>
      <c r="C35" s="142">
        <f t="shared" si="2"/>
        <v>0</v>
      </c>
      <c r="D35" s="142">
        <f t="shared" si="3"/>
        <v>0</v>
      </c>
      <c r="E35" s="140">
        <v>0</v>
      </c>
      <c r="F35" s="140">
        <v>0</v>
      </c>
      <c r="G35" s="140">
        <v>0</v>
      </c>
      <c r="H35" s="140">
        <v>0</v>
      </c>
      <c r="I35" s="140">
        <v>0</v>
      </c>
      <c r="J35" s="140">
        <v>0</v>
      </c>
      <c r="K35" s="140"/>
      <c r="L35" s="140"/>
      <c r="M35" s="140">
        <v>0</v>
      </c>
      <c r="N35" s="136"/>
      <c r="O35" s="136"/>
      <c r="P35" s="136"/>
      <c r="Q35" s="136"/>
    </row>
    <row r="36" spans="1:17" s="143" customFormat="1" ht="21" customHeight="1" x14ac:dyDescent="0.15">
      <c r="A36" s="133">
        <v>50405</v>
      </c>
      <c r="B36" s="134" t="s">
        <v>158</v>
      </c>
      <c r="C36" s="142">
        <f t="shared" si="2"/>
        <v>0</v>
      </c>
      <c r="D36" s="142">
        <f t="shared" si="3"/>
        <v>0</v>
      </c>
      <c r="E36" s="140">
        <v>0</v>
      </c>
      <c r="F36" s="140">
        <v>0</v>
      </c>
      <c r="G36" s="140">
        <v>0</v>
      </c>
      <c r="H36" s="140">
        <v>0</v>
      </c>
      <c r="I36" s="140">
        <v>0</v>
      </c>
      <c r="J36" s="140">
        <v>0</v>
      </c>
      <c r="K36" s="140"/>
      <c r="L36" s="140"/>
      <c r="M36" s="140">
        <v>0</v>
      </c>
      <c r="N36" s="136"/>
      <c r="O36" s="136"/>
      <c r="P36" s="136"/>
      <c r="Q36" s="136"/>
    </row>
    <row r="37" spans="1:17" s="143" customFormat="1" ht="21" customHeight="1" x14ac:dyDescent="0.15">
      <c r="A37" s="133">
        <v>50499</v>
      </c>
      <c r="B37" s="134" t="s">
        <v>169</v>
      </c>
      <c r="C37" s="142">
        <f t="shared" si="2"/>
        <v>0</v>
      </c>
      <c r="D37" s="142">
        <f t="shared" si="3"/>
        <v>0</v>
      </c>
      <c r="E37" s="140">
        <v>0</v>
      </c>
      <c r="F37" s="140">
        <v>0</v>
      </c>
      <c r="G37" s="140">
        <v>0</v>
      </c>
      <c r="H37" s="140">
        <v>0</v>
      </c>
      <c r="I37" s="140">
        <v>0</v>
      </c>
      <c r="J37" s="140">
        <v>0</v>
      </c>
      <c r="K37" s="140"/>
      <c r="L37" s="140"/>
      <c r="M37" s="140">
        <v>0</v>
      </c>
      <c r="N37" s="136"/>
      <c r="O37" s="136"/>
      <c r="P37" s="136"/>
      <c r="Q37" s="136"/>
    </row>
    <row r="38" spans="1:17" s="143" customFormat="1" ht="21" customHeight="1" x14ac:dyDescent="0.15">
      <c r="A38" s="132">
        <v>505</v>
      </c>
      <c r="B38" s="132" t="s">
        <v>183</v>
      </c>
      <c r="C38" s="142">
        <f t="shared" si="2"/>
        <v>0</v>
      </c>
      <c r="D38" s="142">
        <f t="shared" si="3"/>
        <v>0</v>
      </c>
      <c r="E38" s="140">
        <f t="shared" ref="E38:M38" si="12">SUM(E39:E41)</f>
        <v>0</v>
      </c>
      <c r="F38" s="140">
        <f t="shared" si="12"/>
        <v>0</v>
      </c>
      <c r="G38" s="140">
        <f t="shared" si="12"/>
        <v>0</v>
      </c>
      <c r="H38" s="140">
        <f t="shared" si="12"/>
        <v>0</v>
      </c>
      <c r="I38" s="140">
        <v>0</v>
      </c>
      <c r="J38" s="140">
        <f t="shared" ref="J38" si="13">SUM(J39:J41)</f>
        <v>0</v>
      </c>
      <c r="K38" s="140"/>
      <c r="L38" s="140">
        <f t="shared" si="12"/>
        <v>0</v>
      </c>
      <c r="M38" s="140">
        <f t="shared" si="12"/>
        <v>0</v>
      </c>
      <c r="N38" s="136"/>
      <c r="O38" s="136"/>
      <c r="P38" s="136"/>
      <c r="Q38" s="136"/>
    </row>
    <row r="39" spans="1:17" s="143" customFormat="1" ht="21" customHeight="1" x14ac:dyDescent="0.15">
      <c r="A39" s="133">
        <v>50501</v>
      </c>
      <c r="B39" s="134" t="s">
        <v>184</v>
      </c>
      <c r="C39" s="142">
        <f t="shared" si="2"/>
        <v>0</v>
      </c>
      <c r="D39" s="142">
        <f t="shared" si="3"/>
        <v>0</v>
      </c>
      <c r="E39" s="140">
        <v>0</v>
      </c>
      <c r="F39" s="140">
        <v>0</v>
      </c>
      <c r="G39" s="140">
        <v>0</v>
      </c>
      <c r="H39" s="140">
        <v>0</v>
      </c>
      <c r="I39" s="140">
        <v>0</v>
      </c>
      <c r="J39" s="140">
        <v>0</v>
      </c>
      <c r="K39" s="140"/>
      <c r="L39" s="140"/>
      <c r="M39" s="140">
        <v>0</v>
      </c>
      <c r="N39" s="136"/>
      <c r="O39" s="136"/>
      <c r="P39" s="136"/>
      <c r="Q39" s="136"/>
    </row>
    <row r="40" spans="1:17" s="143" customFormat="1" ht="21" customHeight="1" x14ac:dyDescent="0.15">
      <c r="A40" s="133">
        <v>50502</v>
      </c>
      <c r="B40" s="134" t="s">
        <v>185</v>
      </c>
      <c r="C40" s="142">
        <f t="shared" si="2"/>
        <v>0</v>
      </c>
      <c r="D40" s="142">
        <f t="shared" si="3"/>
        <v>0</v>
      </c>
      <c r="E40" s="140">
        <v>0</v>
      </c>
      <c r="F40" s="140">
        <v>0</v>
      </c>
      <c r="G40" s="140">
        <v>0</v>
      </c>
      <c r="H40" s="140">
        <v>0</v>
      </c>
      <c r="I40" s="140">
        <v>0</v>
      </c>
      <c r="J40" s="140">
        <v>0</v>
      </c>
      <c r="K40" s="140"/>
      <c r="L40" s="140"/>
      <c r="M40" s="140">
        <v>0</v>
      </c>
      <c r="N40" s="136"/>
      <c r="O40" s="136"/>
      <c r="P40" s="136"/>
      <c r="Q40" s="136"/>
    </row>
    <row r="41" spans="1:17" s="143" customFormat="1" ht="21" customHeight="1" x14ac:dyDescent="0.15">
      <c r="A41" s="133">
        <v>50599</v>
      </c>
      <c r="B41" s="134" t="s">
        <v>186</v>
      </c>
      <c r="C41" s="142">
        <f t="shared" si="2"/>
        <v>0</v>
      </c>
      <c r="D41" s="142">
        <f t="shared" si="3"/>
        <v>0</v>
      </c>
      <c r="E41" s="140">
        <v>0</v>
      </c>
      <c r="F41" s="140">
        <v>0</v>
      </c>
      <c r="G41" s="140">
        <v>0</v>
      </c>
      <c r="H41" s="140">
        <v>0</v>
      </c>
      <c r="I41" s="140">
        <v>0</v>
      </c>
      <c r="J41" s="140">
        <v>0</v>
      </c>
      <c r="K41" s="140"/>
      <c r="L41" s="140"/>
      <c r="M41" s="140">
        <v>0</v>
      </c>
      <c r="N41" s="136"/>
      <c r="O41" s="136"/>
      <c r="P41" s="136"/>
      <c r="Q41" s="136"/>
    </row>
    <row r="42" spans="1:17" s="143" customFormat="1" ht="21" customHeight="1" x14ac:dyDescent="0.15">
      <c r="A42" s="132">
        <v>506</v>
      </c>
      <c r="B42" s="132" t="s">
        <v>187</v>
      </c>
      <c r="C42" s="142">
        <f t="shared" si="2"/>
        <v>0</v>
      </c>
      <c r="D42" s="142">
        <f t="shared" si="3"/>
        <v>0</v>
      </c>
      <c r="E42" s="140">
        <f t="shared" ref="E42:M42" si="14">SUM(E43:E44)</f>
        <v>0</v>
      </c>
      <c r="F42" s="140">
        <f t="shared" si="14"/>
        <v>0</v>
      </c>
      <c r="G42" s="140">
        <f t="shared" si="14"/>
        <v>0</v>
      </c>
      <c r="H42" s="140">
        <f t="shared" si="14"/>
        <v>0</v>
      </c>
      <c r="I42" s="140">
        <v>0</v>
      </c>
      <c r="J42" s="140">
        <f t="shared" ref="J42" si="15">SUM(J43:J44)</f>
        <v>0</v>
      </c>
      <c r="K42" s="140"/>
      <c r="L42" s="140">
        <f t="shared" si="14"/>
        <v>0</v>
      </c>
      <c r="M42" s="140">
        <f t="shared" si="14"/>
        <v>0</v>
      </c>
      <c r="N42" s="136"/>
      <c r="O42" s="136"/>
      <c r="P42" s="136"/>
      <c r="Q42" s="136"/>
    </row>
    <row r="43" spans="1:17" s="143" customFormat="1" ht="21" customHeight="1" x14ac:dyDescent="0.15">
      <c r="A43" s="133">
        <v>50601</v>
      </c>
      <c r="B43" s="37" t="s">
        <v>188</v>
      </c>
      <c r="C43" s="142">
        <f t="shared" si="2"/>
        <v>0</v>
      </c>
      <c r="D43" s="142">
        <f t="shared" si="3"/>
        <v>0</v>
      </c>
      <c r="E43" s="140">
        <v>0</v>
      </c>
      <c r="F43" s="140">
        <v>0</v>
      </c>
      <c r="G43" s="140">
        <v>0</v>
      </c>
      <c r="H43" s="140">
        <v>0</v>
      </c>
      <c r="I43" s="140">
        <v>0</v>
      </c>
      <c r="J43" s="140">
        <v>0</v>
      </c>
      <c r="K43" s="140"/>
      <c r="L43" s="140"/>
      <c r="M43" s="140">
        <v>0</v>
      </c>
      <c r="N43" s="136"/>
      <c r="O43" s="136"/>
      <c r="P43" s="136"/>
      <c r="Q43" s="136"/>
    </row>
    <row r="44" spans="1:17" s="143" customFormat="1" ht="21" customHeight="1" x14ac:dyDescent="0.15">
      <c r="A44" s="133">
        <v>50602</v>
      </c>
      <c r="B44" s="37" t="s">
        <v>237</v>
      </c>
      <c r="C44" s="142">
        <f t="shared" si="2"/>
        <v>0</v>
      </c>
      <c r="D44" s="142">
        <f t="shared" si="3"/>
        <v>0</v>
      </c>
      <c r="E44" s="140">
        <v>0</v>
      </c>
      <c r="F44" s="140">
        <v>0</v>
      </c>
      <c r="G44" s="140">
        <v>0</v>
      </c>
      <c r="H44" s="140">
        <v>0</v>
      </c>
      <c r="I44" s="140">
        <v>0</v>
      </c>
      <c r="J44" s="140">
        <v>0</v>
      </c>
      <c r="K44" s="140"/>
      <c r="L44" s="140"/>
      <c r="M44" s="140">
        <v>0</v>
      </c>
      <c r="N44" s="136"/>
      <c r="O44" s="136"/>
      <c r="P44" s="136"/>
      <c r="Q44" s="136"/>
    </row>
    <row r="45" spans="1:17" s="143" customFormat="1" ht="21" customHeight="1" x14ac:dyDescent="0.15">
      <c r="A45" s="132">
        <v>507</v>
      </c>
      <c r="B45" s="132" t="s">
        <v>222</v>
      </c>
      <c r="C45" s="142">
        <f t="shared" si="2"/>
        <v>2550000</v>
      </c>
      <c r="D45" s="142">
        <f t="shared" si="3"/>
        <v>2050000</v>
      </c>
      <c r="E45" s="140">
        <f t="shared" ref="E45:M45" si="16">SUM(E46:E48)</f>
        <v>0</v>
      </c>
      <c r="F45" s="140">
        <f t="shared" si="16"/>
        <v>0</v>
      </c>
      <c r="G45" s="140">
        <f t="shared" si="16"/>
        <v>0</v>
      </c>
      <c r="H45" s="140">
        <f t="shared" si="16"/>
        <v>0</v>
      </c>
      <c r="I45" s="140">
        <v>2050000</v>
      </c>
      <c r="J45" s="140">
        <f t="shared" ref="J45" si="17">SUM(J46:J48)</f>
        <v>500000</v>
      </c>
      <c r="K45" s="140"/>
      <c r="L45" s="140">
        <f t="shared" si="16"/>
        <v>0</v>
      </c>
      <c r="M45" s="140">
        <f t="shared" si="16"/>
        <v>0</v>
      </c>
      <c r="N45" s="136"/>
      <c r="O45" s="136"/>
      <c r="P45" s="136"/>
      <c r="Q45" s="136"/>
    </row>
    <row r="46" spans="1:17" s="143" customFormat="1" ht="21" customHeight="1" x14ac:dyDescent="0.15">
      <c r="A46" s="133">
        <v>50701</v>
      </c>
      <c r="B46" s="134" t="s">
        <v>224</v>
      </c>
      <c r="C46" s="142">
        <f t="shared" si="2"/>
        <v>0</v>
      </c>
      <c r="D46" s="142">
        <f t="shared" si="3"/>
        <v>0</v>
      </c>
      <c r="E46" s="140">
        <v>0</v>
      </c>
      <c r="F46" s="140">
        <v>0</v>
      </c>
      <c r="G46" s="140">
        <v>0</v>
      </c>
      <c r="H46" s="140">
        <v>0</v>
      </c>
      <c r="I46" s="140">
        <v>0</v>
      </c>
      <c r="J46" s="140">
        <v>0</v>
      </c>
      <c r="K46" s="140"/>
      <c r="L46" s="140"/>
      <c r="M46" s="140">
        <v>0</v>
      </c>
      <c r="N46" s="136"/>
      <c r="O46" s="136"/>
      <c r="P46" s="136"/>
      <c r="Q46" s="136"/>
    </row>
    <row r="47" spans="1:17" s="143" customFormat="1" ht="21" customHeight="1" x14ac:dyDescent="0.15">
      <c r="A47" s="133">
        <v>50702</v>
      </c>
      <c r="B47" s="134" t="s">
        <v>225</v>
      </c>
      <c r="C47" s="142">
        <f t="shared" si="2"/>
        <v>0</v>
      </c>
      <c r="D47" s="142">
        <f t="shared" si="3"/>
        <v>0</v>
      </c>
      <c r="E47" s="140">
        <v>0</v>
      </c>
      <c r="F47" s="140">
        <v>0</v>
      </c>
      <c r="G47" s="140">
        <v>0</v>
      </c>
      <c r="H47" s="140">
        <v>0</v>
      </c>
      <c r="I47" s="140">
        <v>0</v>
      </c>
      <c r="J47" s="140">
        <v>0</v>
      </c>
      <c r="K47" s="140"/>
      <c r="L47" s="140"/>
      <c r="M47" s="140">
        <v>0</v>
      </c>
      <c r="N47" s="136"/>
      <c r="O47" s="136"/>
      <c r="P47" s="136"/>
      <c r="Q47" s="136"/>
    </row>
    <row r="48" spans="1:17" s="143" customFormat="1" ht="21" customHeight="1" x14ac:dyDescent="0.15">
      <c r="A48" s="133">
        <v>50799</v>
      </c>
      <c r="B48" s="134" t="s">
        <v>221</v>
      </c>
      <c r="C48" s="142">
        <f t="shared" si="2"/>
        <v>2550000</v>
      </c>
      <c r="D48" s="142">
        <f t="shared" si="3"/>
        <v>2050000</v>
      </c>
      <c r="E48" s="140">
        <v>0</v>
      </c>
      <c r="F48" s="140">
        <v>0</v>
      </c>
      <c r="G48" s="140">
        <v>0</v>
      </c>
      <c r="H48" s="140"/>
      <c r="I48" s="140">
        <v>2050000</v>
      </c>
      <c r="J48" s="140">
        <v>500000</v>
      </c>
      <c r="K48" s="140"/>
      <c r="L48" s="140"/>
      <c r="M48" s="140">
        <v>0</v>
      </c>
      <c r="N48" s="136"/>
      <c r="O48" s="136"/>
      <c r="P48" s="136"/>
      <c r="Q48" s="136"/>
    </row>
    <row r="49" spans="1:17" s="143" customFormat="1" ht="21" customHeight="1" x14ac:dyDescent="0.15">
      <c r="A49" s="132">
        <v>508</v>
      </c>
      <c r="B49" s="132" t="s">
        <v>238</v>
      </c>
      <c r="C49" s="142">
        <f t="shared" si="2"/>
        <v>0</v>
      </c>
      <c r="D49" s="142">
        <f t="shared" si="3"/>
        <v>0</v>
      </c>
      <c r="E49" s="140">
        <f t="shared" ref="E49:M49" si="18">SUM(E50:E51)</f>
        <v>0</v>
      </c>
      <c r="F49" s="140">
        <f t="shared" si="18"/>
        <v>0</v>
      </c>
      <c r="G49" s="140">
        <f t="shared" si="18"/>
        <v>0</v>
      </c>
      <c r="H49" s="140">
        <f t="shared" si="18"/>
        <v>0</v>
      </c>
      <c r="I49" s="140">
        <v>0</v>
      </c>
      <c r="J49" s="140">
        <f t="shared" ref="J49" si="19">SUM(J50:J51)</f>
        <v>0</v>
      </c>
      <c r="K49" s="140"/>
      <c r="L49" s="140">
        <f t="shared" si="18"/>
        <v>0</v>
      </c>
      <c r="M49" s="140">
        <f t="shared" si="18"/>
        <v>0</v>
      </c>
      <c r="N49" s="136"/>
      <c r="O49" s="136"/>
      <c r="P49" s="136"/>
      <c r="Q49" s="136"/>
    </row>
    <row r="50" spans="1:17" s="143" customFormat="1" ht="24.75" customHeight="1" x14ac:dyDescent="0.15">
      <c r="A50" s="133">
        <v>50801</v>
      </c>
      <c r="B50" s="134" t="s">
        <v>239</v>
      </c>
      <c r="C50" s="142">
        <f t="shared" si="2"/>
        <v>0</v>
      </c>
      <c r="D50" s="142">
        <f t="shared" si="3"/>
        <v>0</v>
      </c>
      <c r="E50" s="140">
        <v>0</v>
      </c>
      <c r="F50" s="140">
        <v>0</v>
      </c>
      <c r="G50" s="140">
        <v>0</v>
      </c>
      <c r="H50" s="140">
        <v>0</v>
      </c>
      <c r="I50" s="140">
        <v>0</v>
      </c>
      <c r="J50" s="140">
        <v>0</v>
      </c>
      <c r="K50" s="140"/>
      <c r="L50" s="140"/>
      <c r="M50" s="140">
        <v>0</v>
      </c>
      <c r="N50" s="136"/>
      <c r="O50" s="136"/>
      <c r="P50" s="136"/>
      <c r="Q50" s="136"/>
    </row>
    <row r="51" spans="1:17" s="143" customFormat="1" ht="24" customHeight="1" x14ac:dyDescent="0.15">
      <c r="A51" s="133">
        <v>50802</v>
      </c>
      <c r="B51" s="134" t="s">
        <v>240</v>
      </c>
      <c r="C51" s="142">
        <f t="shared" si="2"/>
        <v>0</v>
      </c>
      <c r="D51" s="142">
        <f t="shared" si="3"/>
        <v>0</v>
      </c>
      <c r="E51" s="140">
        <v>0</v>
      </c>
      <c r="F51" s="140">
        <v>0</v>
      </c>
      <c r="G51" s="140">
        <v>0</v>
      </c>
      <c r="H51" s="140">
        <v>0</v>
      </c>
      <c r="I51" s="140">
        <v>0</v>
      </c>
      <c r="J51" s="140">
        <v>0</v>
      </c>
      <c r="K51" s="140"/>
      <c r="L51" s="140"/>
      <c r="M51" s="140">
        <v>0</v>
      </c>
      <c r="N51" s="136"/>
      <c r="O51" s="136"/>
      <c r="P51" s="136"/>
      <c r="Q51" s="136"/>
    </row>
    <row r="52" spans="1:17" s="143" customFormat="1" ht="21" customHeight="1" x14ac:dyDescent="0.15">
      <c r="A52" s="132">
        <v>509</v>
      </c>
      <c r="B52" s="132" t="s">
        <v>87</v>
      </c>
      <c r="C52" s="142">
        <f t="shared" si="2"/>
        <v>1985484</v>
      </c>
      <c r="D52" s="142">
        <f t="shared" si="3"/>
        <v>1113564</v>
      </c>
      <c r="E52" s="140">
        <f t="shared" ref="E52:H52" si="20">SUM(E53:E57)</f>
        <v>282284</v>
      </c>
      <c r="F52" s="140">
        <f t="shared" si="20"/>
        <v>0</v>
      </c>
      <c r="G52" s="140">
        <f t="shared" si="20"/>
        <v>0</v>
      </c>
      <c r="H52" s="140">
        <f t="shared" si="20"/>
        <v>0</v>
      </c>
      <c r="I52" s="140">
        <v>831280</v>
      </c>
      <c r="J52" s="140">
        <f t="shared" ref="J52:M52" si="21">SUM(J53:J57)</f>
        <v>871920</v>
      </c>
      <c r="K52" s="140"/>
      <c r="L52" s="140">
        <f t="shared" si="21"/>
        <v>0</v>
      </c>
      <c r="M52" s="140">
        <f t="shared" si="21"/>
        <v>0</v>
      </c>
      <c r="N52" s="136"/>
      <c r="O52" s="136"/>
      <c r="P52" s="136"/>
      <c r="Q52" s="136"/>
    </row>
    <row r="53" spans="1:17" s="143" customFormat="1" ht="21" customHeight="1" x14ac:dyDescent="0.15">
      <c r="A53" s="133">
        <v>50901</v>
      </c>
      <c r="B53" s="134" t="s">
        <v>189</v>
      </c>
      <c r="C53" s="142">
        <f t="shared" si="2"/>
        <v>1976684</v>
      </c>
      <c r="D53" s="142">
        <f t="shared" si="3"/>
        <v>1104764</v>
      </c>
      <c r="E53" s="140">
        <v>282284</v>
      </c>
      <c r="F53" s="140">
        <v>0</v>
      </c>
      <c r="G53" s="140">
        <v>0</v>
      </c>
      <c r="H53" s="140"/>
      <c r="I53" s="140">
        <v>822480</v>
      </c>
      <c r="J53" s="140">
        <v>871920</v>
      </c>
      <c r="K53" s="140"/>
      <c r="L53" s="140"/>
      <c r="M53" s="140">
        <v>0</v>
      </c>
      <c r="N53" s="136"/>
      <c r="O53" s="136"/>
      <c r="P53" s="136"/>
      <c r="Q53" s="136"/>
    </row>
    <row r="54" spans="1:17" s="143" customFormat="1" ht="21" customHeight="1" x14ac:dyDescent="0.15">
      <c r="A54" s="133">
        <v>50902</v>
      </c>
      <c r="B54" s="38" t="s">
        <v>149</v>
      </c>
      <c r="C54" s="142">
        <f t="shared" si="2"/>
        <v>0</v>
      </c>
      <c r="D54" s="142">
        <f t="shared" si="3"/>
        <v>0</v>
      </c>
      <c r="E54" s="140">
        <v>0</v>
      </c>
      <c r="F54" s="140">
        <v>0</v>
      </c>
      <c r="G54" s="140">
        <v>0</v>
      </c>
      <c r="H54" s="140">
        <v>0</v>
      </c>
      <c r="I54" s="140">
        <v>0</v>
      </c>
      <c r="J54" s="140">
        <v>0</v>
      </c>
      <c r="K54" s="140"/>
      <c r="L54" s="140"/>
      <c r="M54" s="140">
        <v>0</v>
      </c>
      <c r="N54" s="136"/>
      <c r="O54" s="136"/>
      <c r="P54" s="136"/>
      <c r="Q54" s="136"/>
    </row>
    <row r="55" spans="1:17" s="143" customFormat="1" ht="21" customHeight="1" x14ac:dyDescent="0.15">
      <c r="A55" s="133">
        <v>50903</v>
      </c>
      <c r="B55" s="134" t="s">
        <v>151</v>
      </c>
      <c r="C55" s="142">
        <f t="shared" si="2"/>
        <v>0</v>
      </c>
      <c r="D55" s="142">
        <f t="shared" si="3"/>
        <v>0</v>
      </c>
      <c r="E55" s="140">
        <v>0</v>
      </c>
      <c r="F55" s="140">
        <v>0</v>
      </c>
      <c r="G55" s="140">
        <v>0</v>
      </c>
      <c r="H55" s="140">
        <v>0</v>
      </c>
      <c r="I55" s="140">
        <v>0</v>
      </c>
      <c r="J55" s="140">
        <v>0</v>
      </c>
      <c r="K55" s="140"/>
      <c r="L55" s="140"/>
      <c r="M55" s="140">
        <v>0</v>
      </c>
      <c r="N55" s="136"/>
      <c r="O55" s="136"/>
      <c r="P55" s="136"/>
      <c r="Q55" s="136"/>
    </row>
    <row r="56" spans="1:17" s="143" customFormat="1" ht="21" customHeight="1" x14ac:dyDescent="0.15">
      <c r="A56" s="133">
        <v>50905</v>
      </c>
      <c r="B56" s="134" t="s">
        <v>190</v>
      </c>
      <c r="C56" s="142">
        <f t="shared" si="2"/>
        <v>8800</v>
      </c>
      <c r="D56" s="142">
        <f t="shared" si="3"/>
        <v>8800</v>
      </c>
      <c r="E56" s="140">
        <v>0</v>
      </c>
      <c r="F56" s="140">
        <v>0</v>
      </c>
      <c r="G56" s="140">
        <v>0</v>
      </c>
      <c r="H56" s="140"/>
      <c r="I56" s="140">
        <v>8800</v>
      </c>
      <c r="J56" s="140">
        <v>0</v>
      </c>
      <c r="K56" s="140"/>
      <c r="L56" s="140"/>
      <c r="M56" s="140">
        <v>0</v>
      </c>
      <c r="N56" s="136"/>
      <c r="O56" s="136"/>
      <c r="P56" s="136"/>
      <c r="Q56" s="136"/>
    </row>
    <row r="57" spans="1:17" s="143" customFormat="1" ht="21" customHeight="1" x14ac:dyDescent="0.15">
      <c r="A57" s="133">
        <v>50999</v>
      </c>
      <c r="B57" s="134" t="s">
        <v>191</v>
      </c>
      <c r="C57" s="142">
        <f t="shared" si="2"/>
        <v>0</v>
      </c>
      <c r="D57" s="142">
        <f t="shared" si="3"/>
        <v>0</v>
      </c>
      <c r="E57" s="140">
        <v>0</v>
      </c>
      <c r="F57" s="140">
        <v>0</v>
      </c>
      <c r="G57" s="140">
        <v>0</v>
      </c>
      <c r="H57" s="140"/>
      <c r="I57" s="140">
        <v>0</v>
      </c>
      <c r="J57" s="140"/>
      <c r="K57" s="140"/>
      <c r="L57" s="140"/>
      <c r="M57" s="140">
        <v>0</v>
      </c>
      <c r="N57" s="136"/>
      <c r="O57" s="136"/>
      <c r="P57" s="136"/>
      <c r="Q57" s="136"/>
    </row>
    <row r="58" spans="1:17" s="143" customFormat="1" ht="21" customHeight="1" x14ac:dyDescent="0.15">
      <c r="A58" s="132">
        <v>510</v>
      </c>
      <c r="B58" s="132" t="s">
        <v>226</v>
      </c>
      <c r="C58" s="142">
        <f t="shared" si="2"/>
        <v>0</v>
      </c>
      <c r="D58" s="142">
        <f t="shared" si="3"/>
        <v>0</v>
      </c>
      <c r="E58" s="140">
        <v>0</v>
      </c>
      <c r="F58" s="140">
        <v>0</v>
      </c>
      <c r="G58" s="140">
        <v>0</v>
      </c>
      <c r="H58" s="140">
        <v>0</v>
      </c>
      <c r="I58" s="140">
        <v>0</v>
      </c>
      <c r="J58" s="140">
        <v>0</v>
      </c>
      <c r="K58" s="140"/>
      <c r="L58" s="139"/>
      <c r="M58" s="140">
        <v>0</v>
      </c>
      <c r="N58" s="136"/>
      <c r="O58" s="136"/>
      <c r="P58" s="136"/>
      <c r="Q58" s="136"/>
    </row>
    <row r="59" spans="1:17" s="143" customFormat="1" ht="21" customHeight="1" x14ac:dyDescent="0.15">
      <c r="A59" s="133">
        <v>51002</v>
      </c>
      <c r="B59" s="134" t="s">
        <v>227</v>
      </c>
      <c r="C59" s="142">
        <f t="shared" si="2"/>
        <v>0</v>
      </c>
      <c r="D59" s="142">
        <f t="shared" si="3"/>
        <v>0</v>
      </c>
      <c r="E59" s="140">
        <v>0</v>
      </c>
      <c r="F59" s="140">
        <v>0</v>
      </c>
      <c r="G59" s="140">
        <v>0</v>
      </c>
      <c r="H59" s="140">
        <v>0</v>
      </c>
      <c r="I59" s="140">
        <v>0</v>
      </c>
      <c r="J59" s="140">
        <v>0</v>
      </c>
      <c r="K59" s="140"/>
      <c r="L59" s="140"/>
      <c r="M59" s="140">
        <v>0</v>
      </c>
      <c r="N59" s="136"/>
      <c r="O59" s="136"/>
      <c r="P59" s="136"/>
      <c r="Q59" s="136"/>
    </row>
    <row r="60" spans="1:17" s="143" customFormat="1" ht="21" customHeight="1" x14ac:dyDescent="0.15">
      <c r="A60" s="133">
        <v>51003</v>
      </c>
      <c r="B60" s="134" t="s">
        <v>228</v>
      </c>
      <c r="C60" s="142">
        <f t="shared" si="2"/>
        <v>0</v>
      </c>
      <c r="D60" s="142">
        <f t="shared" si="3"/>
        <v>0</v>
      </c>
      <c r="E60" s="140">
        <v>0</v>
      </c>
      <c r="F60" s="140">
        <v>0</v>
      </c>
      <c r="G60" s="140">
        <v>0</v>
      </c>
      <c r="H60" s="140">
        <v>0</v>
      </c>
      <c r="I60" s="140">
        <v>0</v>
      </c>
      <c r="J60" s="140">
        <v>0</v>
      </c>
      <c r="K60" s="140"/>
      <c r="L60" s="140"/>
      <c r="M60" s="140">
        <v>0</v>
      </c>
      <c r="N60" s="136"/>
      <c r="O60" s="136"/>
      <c r="P60" s="136"/>
      <c r="Q60" s="136"/>
    </row>
    <row r="61" spans="1:17" s="143" customFormat="1" ht="21" customHeight="1" x14ac:dyDescent="0.15">
      <c r="A61" s="132">
        <v>511</v>
      </c>
      <c r="B61" s="132" t="s">
        <v>212</v>
      </c>
      <c r="C61" s="142">
        <f t="shared" si="2"/>
        <v>0</v>
      </c>
      <c r="D61" s="142">
        <f t="shared" si="3"/>
        <v>0</v>
      </c>
      <c r="E61" s="140">
        <v>0</v>
      </c>
      <c r="F61" s="140">
        <v>0</v>
      </c>
      <c r="G61" s="140">
        <v>0</v>
      </c>
      <c r="H61" s="140">
        <v>0</v>
      </c>
      <c r="I61" s="140">
        <v>0</v>
      </c>
      <c r="J61" s="140">
        <v>0</v>
      </c>
      <c r="K61" s="140"/>
      <c r="L61" s="139"/>
      <c r="M61" s="140">
        <v>0</v>
      </c>
      <c r="N61" s="136"/>
      <c r="O61" s="136"/>
      <c r="P61" s="136"/>
      <c r="Q61" s="136"/>
    </row>
    <row r="62" spans="1:17" s="143" customFormat="1" ht="21" customHeight="1" x14ac:dyDescent="0.15">
      <c r="A62" s="133">
        <v>51101</v>
      </c>
      <c r="B62" s="134" t="s">
        <v>213</v>
      </c>
      <c r="C62" s="142">
        <f t="shared" si="2"/>
        <v>0</v>
      </c>
      <c r="D62" s="142">
        <f t="shared" si="3"/>
        <v>0</v>
      </c>
      <c r="E62" s="140">
        <v>0</v>
      </c>
      <c r="F62" s="140">
        <v>0</v>
      </c>
      <c r="G62" s="140">
        <v>0</v>
      </c>
      <c r="H62" s="140">
        <v>0</v>
      </c>
      <c r="I62" s="140">
        <v>0</v>
      </c>
      <c r="J62" s="140">
        <v>0</v>
      </c>
      <c r="K62" s="140"/>
      <c r="L62" s="140"/>
      <c r="M62" s="140">
        <v>0</v>
      </c>
      <c r="N62" s="136"/>
      <c r="O62" s="136"/>
      <c r="P62" s="136"/>
      <c r="Q62" s="136"/>
    </row>
    <row r="63" spans="1:17" s="143" customFormat="1" ht="21" customHeight="1" x14ac:dyDescent="0.15">
      <c r="A63" s="133">
        <v>51102</v>
      </c>
      <c r="B63" s="134" t="s">
        <v>214</v>
      </c>
      <c r="C63" s="142">
        <f t="shared" si="2"/>
        <v>0</v>
      </c>
      <c r="D63" s="142">
        <f t="shared" si="3"/>
        <v>0</v>
      </c>
      <c r="E63" s="140">
        <v>0</v>
      </c>
      <c r="F63" s="140">
        <v>0</v>
      </c>
      <c r="G63" s="140">
        <v>0</v>
      </c>
      <c r="H63" s="140">
        <v>0</v>
      </c>
      <c r="I63" s="140">
        <v>0</v>
      </c>
      <c r="J63" s="140">
        <v>0</v>
      </c>
      <c r="K63" s="140"/>
      <c r="L63" s="140"/>
      <c r="M63" s="140">
        <v>0</v>
      </c>
      <c r="N63" s="136"/>
      <c r="O63" s="136"/>
      <c r="P63" s="136"/>
      <c r="Q63" s="136"/>
    </row>
    <row r="64" spans="1:17" s="143" customFormat="1" ht="21" customHeight="1" x14ac:dyDescent="0.15">
      <c r="A64" s="133">
        <v>51103</v>
      </c>
      <c r="B64" s="134" t="s">
        <v>215</v>
      </c>
      <c r="C64" s="142">
        <f t="shared" si="2"/>
        <v>0</v>
      </c>
      <c r="D64" s="142">
        <f t="shared" si="3"/>
        <v>0</v>
      </c>
      <c r="E64" s="140">
        <v>0</v>
      </c>
      <c r="F64" s="140">
        <v>0</v>
      </c>
      <c r="G64" s="140">
        <v>0</v>
      </c>
      <c r="H64" s="140">
        <v>0</v>
      </c>
      <c r="I64" s="140">
        <v>0</v>
      </c>
      <c r="J64" s="140">
        <v>0</v>
      </c>
      <c r="K64" s="140"/>
      <c r="L64" s="140"/>
      <c r="M64" s="140">
        <v>0</v>
      </c>
      <c r="N64" s="136"/>
      <c r="O64" s="136"/>
      <c r="P64" s="136"/>
      <c r="Q64" s="136"/>
    </row>
    <row r="65" spans="1:17" s="143" customFormat="1" ht="21" customHeight="1" x14ac:dyDescent="0.15">
      <c r="A65" s="133">
        <v>51104</v>
      </c>
      <c r="B65" s="134" t="s">
        <v>216</v>
      </c>
      <c r="C65" s="142">
        <f t="shared" si="2"/>
        <v>0</v>
      </c>
      <c r="D65" s="142">
        <f t="shared" si="3"/>
        <v>0</v>
      </c>
      <c r="E65" s="140">
        <v>0</v>
      </c>
      <c r="F65" s="140">
        <v>0</v>
      </c>
      <c r="G65" s="140">
        <v>0</v>
      </c>
      <c r="H65" s="140">
        <v>0</v>
      </c>
      <c r="I65" s="140">
        <v>0</v>
      </c>
      <c r="J65" s="140">
        <v>0</v>
      </c>
      <c r="K65" s="140"/>
      <c r="L65" s="140"/>
      <c r="M65" s="140">
        <v>0</v>
      </c>
      <c r="N65" s="136"/>
      <c r="O65" s="136"/>
      <c r="P65" s="136"/>
      <c r="Q65" s="136"/>
    </row>
    <row r="66" spans="1:17" s="143" customFormat="1" ht="21" customHeight="1" x14ac:dyDescent="0.15">
      <c r="A66" s="132">
        <v>512</v>
      </c>
      <c r="B66" s="132" t="s">
        <v>241</v>
      </c>
      <c r="C66" s="142">
        <f t="shared" si="2"/>
        <v>0</v>
      </c>
      <c r="D66" s="142">
        <f t="shared" si="3"/>
        <v>0</v>
      </c>
      <c r="E66" s="140">
        <v>0</v>
      </c>
      <c r="F66" s="140">
        <v>0</v>
      </c>
      <c r="G66" s="140">
        <v>0</v>
      </c>
      <c r="H66" s="140">
        <v>0</v>
      </c>
      <c r="I66" s="140">
        <v>0</v>
      </c>
      <c r="J66" s="140">
        <v>0</v>
      </c>
      <c r="K66" s="140"/>
      <c r="L66" s="139"/>
      <c r="M66" s="140">
        <v>0</v>
      </c>
      <c r="N66" s="136"/>
      <c r="O66" s="136"/>
      <c r="P66" s="136"/>
      <c r="Q66" s="136"/>
    </row>
    <row r="67" spans="1:17" s="143" customFormat="1" ht="21" customHeight="1" x14ac:dyDescent="0.15">
      <c r="A67" s="133">
        <v>51201</v>
      </c>
      <c r="B67" s="134" t="s">
        <v>242</v>
      </c>
      <c r="C67" s="142">
        <f t="shared" si="2"/>
        <v>0</v>
      </c>
      <c r="D67" s="142">
        <f t="shared" si="3"/>
        <v>0</v>
      </c>
      <c r="E67" s="140">
        <v>0</v>
      </c>
      <c r="F67" s="140">
        <v>0</v>
      </c>
      <c r="G67" s="140">
        <v>0</v>
      </c>
      <c r="H67" s="140">
        <v>0</v>
      </c>
      <c r="I67" s="140">
        <v>0</v>
      </c>
      <c r="J67" s="140">
        <v>0</v>
      </c>
      <c r="K67" s="140"/>
      <c r="L67" s="140"/>
      <c r="M67" s="140">
        <v>0</v>
      </c>
      <c r="N67" s="136"/>
      <c r="O67" s="136"/>
      <c r="P67" s="136"/>
      <c r="Q67" s="136"/>
    </row>
    <row r="68" spans="1:17" s="143" customFormat="1" ht="21" customHeight="1" x14ac:dyDescent="0.15">
      <c r="A68" s="133">
        <v>51202</v>
      </c>
      <c r="B68" s="134" t="s">
        <v>243</v>
      </c>
      <c r="C68" s="142">
        <f t="shared" si="2"/>
        <v>0</v>
      </c>
      <c r="D68" s="142">
        <f t="shared" si="3"/>
        <v>0</v>
      </c>
      <c r="E68" s="140">
        <v>0</v>
      </c>
      <c r="F68" s="140">
        <v>0</v>
      </c>
      <c r="G68" s="140">
        <v>0</v>
      </c>
      <c r="H68" s="140">
        <v>0</v>
      </c>
      <c r="I68" s="140">
        <v>0</v>
      </c>
      <c r="J68" s="140">
        <v>0</v>
      </c>
      <c r="K68" s="140"/>
      <c r="L68" s="140"/>
      <c r="M68" s="140">
        <v>0</v>
      </c>
      <c r="N68" s="136"/>
      <c r="O68" s="136"/>
      <c r="P68" s="136"/>
      <c r="Q68" s="136"/>
    </row>
    <row r="69" spans="1:17" s="143" customFormat="1" ht="21" customHeight="1" x14ac:dyDescent="0.15">
      <c r="A69" s="132">
        <v>513</v>
      </c>
      <c r="B69" s="132" t="s">
        <v>244</v>
      </c>
      <c r="C69" s="142">
        <f t="shared" si="2"/>
        <v>0</v>
      </c>
      <c r="D69" s="142">
        <f t="shared" si="3"/>
        <v>0</v>
      </c>
      <c r="E69" s="140">
        <f t="shared" ref="E69:M69" si="22">SUM(E70:E73)</f>
        <v>0</v>
      </c>
      <c r="F69" s="140">
        <f t="shared" si="22"/>
        <v>0</v>
      </c>
      <c r="G69" s="140">
        <f t="shared" si="22"/>
        <v>0</v>
      </c>
      <c r="H69" s="140">
        <f t="shared" si="22"/>
        <v>0</v>
      </c>
      <c r="I69" s="140">
        <v>0</v>
      </c>
      <c r="J69" s="140">
        <f t="shared" ref="J69" si="23">SUM(J70:J73)</f>
        <v>0</v>
      </c>
      <c r="K69" s="140"/>
      <c r="L69" s="140">
        <f t="shared" si="22"/>
        <v>0</v>
      </c>
      <c r="M69" s="140">
        <f t="shared" si="22"/>
        <v>0</v>
      </c>
      <c r="N69" s="136"/>
      <c r="O69" s="136"/>
      <c r="P69" s="136"/>
      <c r="Q69" s="136"/>
    </row>
    <row r="70" spans="1:17" s="143" customFormat="1" ht="26.25" customHeight="1" x14ac:dyDescent="0.15">
      <c r="A70" s="133">
        <v>51301</v>
      </c>
      <c r="B70" s="133" t="s">
        <v>245</v>
      </c>
      <c r="C70" s="142">
        <f t="shared" si="2"/>
        <v>0</v>
      </c>
      <c r="D70" s="142">
        <f t="shared" si="3"/>
        <v>0</v>
      </c>
      <c r="E70" s="140">
        <v>0</v>
      </c>
      <c r="F70" s="140">
        <v>0</v>
      </c>
      <c r="G70" s="140">
        <v>0</v>
      </c>
      <c r="H70" s="140"/>
      <c r="I70" s="140">
        <v>0</v>
      </c>
      <c r="J70" s="140">
        <v>0</v>
      </c>
      <c r="K70" s="140"/>
      <c r="L70" s="140"/>
      <c r="M70" s="140">
        <v>0</v>
      </c>
      <c r="N70" s="136"/>
      <c r="O70" s="136"/>
      <c r="P70" s="136"/>
      <c r="Q70" s="136"/>
    </row>
    <row r="71" spans="1:17" s="143" customFormat="1" ht="21" customHeight="1" x14ac:dyDescent="0.15">
      <c r="A71" s="133">
        <v>51302</v>
      </c>
      <c r="B71" s="134" t="s">
        <v>246</v>
      </c>
      <c r="C71" s="142">
        <f t="shared" ref="C71:C81" si="24">SUM(D71,J71,K71,L71,M71)</f>
        <v>0</v>
      </c>
      <c r="D71" s="142">
        <f t="shared" ref="D71:D81" si="25">SUM(E71:I71)</f>
        <v>0</v>
      </c>
      <c r="E71" s="140">
        <v>0</v>
      </c>
      <c r="F71" s="140">
        <v>0</v>
      </c>
      <c r="G71" s="140">
        <v>0</v>
      </c>
      <c r="H71" s="140">
        <v>0</v>
      </c>
      <c r="I71" s="140">
        <v>0</v>
      </c>
      <c r="J71" s="140">
        <v>0</v>
      </c>
      <c r="K71" s="140"/>
      <c r="L71" s="140"/>
      <c r="M71" s="140">
        <v>0</v>
      </c>
      <c r="N71" s="136"/>
      <c r="O71" s="136"/>
      <c r="P71" s="136"/>
      <c r="Q71" s="136"/>
    </row>
    <row r="72" spans="1:17" s="143" customFormat="1" ht="21" customHeight="1" x14ac:dyDescent="0.15">
      <c r="A72" s="133">
        <v>51303</v>
      </c>
      <c r="B72" s="134" t="s">
        <v>247</v>
      </c>
      <c r="C72" s="142">
        <f t="shared" si="24"/>
        <v>0</v>
      </c>
      <c r="D72" s="142">
        <f t="shared" si="25"/>
        <v>0</v>
      </c>
      <c r="E72" s="140">
        <v>0</v>
      </c>
      <c r="F72" s="140">
        <v>0</v>
      </c>
      <c r="G72" s="140">
        <v>0</v>
      </c>
      <c r="H72" s="140">
        <v>0</v>
      </c>
      <c r="I72" s="140">
        <v>0</v>
      </c>
      <c r="J72" s="140">
        <v>0</v>
      </c>
      <c r="K72" s="140"/>
      <c r="L72" s="140"/>
      <c r="M72" s="140">
        <v>0</v>
      </c>
      <c r="N72" s="136"/>
      <c r="O72" s="136"/>
      <c r="P72" s="136"/>
      <c r="Q72" s="136"/>
    </row>
    <row r="73" spans="1:17" s="143" customFormat="1" ht="21" customHeight="1" x14ac:dyDescent="0.15">
      <c r="A73" s="133">
        <v>51304</v>
      </c>
      <c r="B73" s="134" t="s">
        <v>248</v>
      </c>
      <c r="C73" s="142">
        <f t="shared" si="24"/>
        <v>0</v>
      </c>
      <c r="D73" s="142">
        <f t="shared" si="25"/>
        <v>0</v>
      </c>
      <c r="E73" s="140">
        <v>0</v>
      </c>
      <c r="F73" s="140">
        <v>0</v>
      </c>
      <c r="G73" s="140">
        <v>0</v>
      </c>
      <c r="H73" s="140">
        <v>0</v>
      </c>
      <c r="I73" s="140">
        <v>0</v>
      </c>
      <c r="J73" s="140">
        <v>0</v>
      </c>
      <c r="K73" s="140"/>
      <c r="L73" s="140"/>
      <c r="M73" s="140"/>
      <c r="N73" s="136"/>
      <c r="O73" s="136"/>
      <c r="P73" s="136"/>
      <c r="Q73" s="136"/>
    </row>
    <row r="74" spans="1:17" s="143" customFormat="1" ht="21" customHeight="1" x14ac:dyDescent="0.15">
      <c r="A74" s="132">
        <v>514</v>
      </c>
      <c r="B74" s="132" t="s">
        <v>249</v>
      </c>
      <c r="C74" s="142">
        <f t="shared" si="24"/>
        <v>0</v>
      </c>
      <c r="D74" s="142">
        <f t="shared" si="25"/>
        <v>0</v>
      </c>
      <c r="E74" s="140">
        <v>0</v>
      </c>
      <c r="F74" s="140">
        <v>0</v>
      </c>
      <c r="G74" s="140">
        <v>0</v>
      </c>
      <c r="H74" s="140">
        <v>0</v>
      </c>
      <c r="I74" s="140">
        <v>0</v>
      </c>
      <c r="J74" s="140">
        <v>0</v>
      </c>
      <c r="K74" s="140"/>
      <c r="L74" s="139"/>
      <c r="M74" s="140">
        <v>0</v>
      </c>
      <c r="N74" s="136"/>
      <c r="O74" s="136"/>
      <c r="P74" s="136"/>
      <c r="Q74" s="136"/>
    </row>
    <row r="75" spans="1:17" s="143" customFormat="1" ht="21" customHeight="1" x14ac:dyDescent="0.15">
      <c r="A75" s="133">
        <v>51401</v>
      </c>
      <c r="B75" s="134" t="s">
        <v>250</v>
      </c>
      <c r="C75" s="142">
        <f t="shared" si="24"/>
        <v>0</v>
      </c>
      <c r="D75" s="142">
        <f t="shared" si="25"/>
        <v>0</v>
      </c>
      <c r="E75" s="140">
        <v>0</v>
      </c>
      <c r="F75" s="140">
        <v>0</v>
      </c>
      <c r="G75" s="140">
        <v>0</v>
      </c>
      <c r="H75" s="140">
        <v>0</v>
      </c>
      <c r="I75" s="140">
        <v>0</v>
      </c>
      <c r="J75" s="140">
        <v>0</v>
      </c>
      <c r="K75" s="140"/>
      <c r="L75" s="140"/>
      <c r="M75" s="140">
        <v>0</v>
      </c>
      <c r="N75" s="136"/>
      <c r="O75" s="136"/>
      <c r="P75" s="136"/>
      <c r="Q75" s="136"/>
    </row>
    <row r="76" spans="1:17" s="143" customFormat="1" ht="21" customHeight="1" x14ac:dyDescent="0.15">
      <c r="A76" s="133">
        <v>51402</v>
      </c>
      <c r="B76" s="134" t="s">
        <v>251</v>
      </c>
      <c r="C76" s="142">
        <f t="shared" si="24"/>
        <v>0</v>
      </c>
      <c r="D76" s="142">
        <f t="shared" si="25"/>
        <v>0</v>
      </c>
      <c r="E76" s="140">
        <v>0</v>
      </c>
      <c r="F76" s="140">
        <v>0</v>
      </c>
      <c r="G76" s="140">
        <v>0</v>
      </c>
      <c r="H76" s="140">
        <v>0</v>
      </c>
      <c r="I76" s="140">
        <v>0</v>
      </c>
      <c r="J76" s="140">
        <v>0</v>
      </c>
      <c r="K76" s="140"/>
      <c r="L76" s="140"/>
      <c r="M76" s="140">
        <v>0</v>
      </c>
      <c r="N76" s="136"/>
      <c r="O76" s="136"/>
      <c r="P76" s="136"/>
      <c r="Q76" s="136"/>
    </row>
    <row r="77" spans="1:17" s="143" customFormat="1" ht="21" customHeight="1" x14ac:dyDescent="0.15">
      <c r="A77" s="132">
        <v>599</v>
      </c>
      <c r="B77" s="132" t="s">
        <v>229</v>
      </c>
      <c r="C77" s="142">
        <f t="shared" si="24"/>
        <v>12140000</v>
      </c>
      <c r="D77" s="142">
        <f t="shared" si="25"/>
        <v>3240000</v>
      </c>
      <c r="E77" s="140">
        <f t="shared" ref="E77:M77" si="26">SUM(E78:E81)</f>
        <v>0</v>
      </c>
      <c r="F77" s="140">
        <f t="shared" si="26"/>
        <v>0</v>
      </c>
      <c r="G77" s="140">
        <f t="shared" si="26"/>
        <v>0</v>
      </c>
      <c r="H77" s="140">
        <f t="shared" si="26"/>
        <v>0</v>
      </c>
      <c r="I77" s="140">
        <v>3240000</v>
      </c>
      <c r="J77" s="140">
        <f t="shared" ref="J77" si="27">SUM(J78:J81)</f>
        <v>8900000</v>
      </c>
      <c r="K77" s="140"/>
      <c r="L77" s="140">
        <f t="shared" si="26"/>
        <v>0</v>
      </c>
      <c r="M77" s="140">
        <f t="shared" si="26"/>
        <v>0</v>
      </c>
      <c r="N77" s="136"/>
      <c r="O77" s="136"/>
      <c r="P77" s="136"/>
      <c r="Q77" s="136"/>
    </row>
    <row r="78" spans="1:17" s="143" customFormat="1" ht="21" customHeight="1" x14ac:dyDescent="0.15">
      <c r="A78" s="133">
        <v>59906</v>
      </c>
      <c r="B78" s="134" t="s">
        <v>230</v>
      </c>
      <c r="C78" s="142">
        <f t="shared" si="24"/>
        <v>0</v>
      </c>
      <c r="D78" s="142">
        <f t="shared" si="25"/>
        <v>0</v>
      </c>
      <c r="E78" s="140">
        <v>0</v>
      </c>
      <c r="F78" s="140">
        <v>0</v>
      </c>
      <c r="G78" s="140">
        <v>0</v>
      </c>
      <c r="H78" s="140">
        <v>0</v>
      </c>
      <c r="I78" s="140">
        <v>0</v>
      </c>
      <c r="J78" s="140">
        <v>0</v>
      </c>
      <c r="K78" s="140"/>
      <c r="L78" s="140"/>
      <c r="M78" s="140">
        <v>0</v>
      </c>
      <c r="N78" s="136"/>
      <c r="O78" s="136"/>
      <c r="P78" s="136"/>
      <c r="Q78" s="136"/>
    </row>
    <row r="79" spans="1:17" s="143" customFormat="1" ht="21" customHeight="1" x14ac:dyDescent="0.15">
      <c r="A79" s="133">
        <v>59907</v>
      </c>
      <c r="B79" s="134" t="s">
        <v>231</v>
      </c>
      <c r="C79" s="142">
        <f t="shared" si="24"/>
        <v>0</v>
      </c>
      <c r="D79" s="142">
        <f t="shared" si="25"/>
        <v>0</v>
      </c>
      <c r="E79" s="140">
        <v>0</v>
      </c>
      <c r="F79" s="140">
        <v>0</v>
      </c>
      <c r="G79" s="140">
        <v>0</v>
      </c>
      <c r="H79" s="140">
        <v>0</v>
      </c>
      <c r="I79" s="140">
        <v>0</v>
      </c>
      <c r="J79" s="140">
        <v>0</v>
      </c>
      <c r="K79" s="140"/>
      <c r="L79" s="140"/>
      <c r="M79" s="140">
        <v>0</v>
      </c>
      <c r="N79" s="136"/>
      <c r="O79" s="136"/>
      <c r="P79" s="136"/>
      <c r="Q79" s="136"/>
    </row>
    <row r="80" spans="1:17" s="143" customFormat="1" ht="33.75" customHeight="1" x14ac:dyDescent="0.15">
      <c r="A80" s="133">
        <v>59908</v>
      </c>
      <c r="B80" s="134" t="s">
        <v>232</v>
      </c>
      <c r="C80" s="142">
        <f t="shared" si="24"/>
        <v>12140000</v>
      </c>
      <c r="D80" s="142">
        <f t="shared" si="25"/>
        <v>3240000</v>
      </c>
      <c r="E80" s="140">
        <v>0</v>
      </c>
      <c r="F80" s="140">
        <v>0</v>
      </c>
      <c r="G80" s="140">
        <v>0</v>
      </c>
      <c r="H80" s="140">
        <v>0</v>
      </c>
      <c r="I80" s="142">
        <v>3240000</v>
      </c>
      <c r="J80" s="142">
        <v>8900000</v>
      </c>
      <c r="K80" s="142"/>
      <c r="L80" s="140"/>
      <c r="M80" s="140">
        <v>0</v>
      </c>
      <c r="N80" s="136"/>
      <c r="O80" s="136"/>
      <c r="P80" s="136"/>
      <c r="Q80" s="136"/>
    </row>
    <row r="81" spans="1:17" s="143" customFormat="1" ht="21" customHeight="1" x14ac:dyDescent="0.15">
      <c r="A81" s="133">
        <v>59999</v>
      </c>
      <c r="B81" s="134" t="s">
        <v>233</v>
      </c>
      <c r="C81" s="142">
        <f t="shared" si="24"/>
        <v>0</v>
      </c>
      <c r="D81" s="142">
        <f t="shared" si="25"/>
        <v>0</v>
      </c>
      <c r="E81" s="140">
        <v>0</v>
      </c>
      <c r="F81" s="140">
        <v>0</v>
      </c>
      <c r="G81" s="140">
        <v>0</v>
      </c>
      <c r="H81" s="140"/>
      <c r="I81" s="140">
        <v>0</v>
      </c>
      <c r="J81" s="140"/>
      <c r="K81" s="140"/>
      <c r="L81" s="140"/>
      <c r="M81" s="140">
        <v>0</v>
      </c>
      <c r="N81" s="136"/>
      <c r="O81" s="136"/>
      <c r="P81" s="136"/>
      <c r="Q81" s="136"/>
    </row>
    <row r="82" spans="1:17" ht="12" customHeight="1" x14ac:dyDescent="0.15">
      <c r="A82" s="138"/>
      <c r="B82" s="138"/>
      <c r="C82" s="138"/>
      <c r="D82" s="141"/>
      <c r="E82" s="138"/>
      <c r="F82" s="138"/>
      <c r="G82" s="138"/>
      <c r="H82" s="141"/>
      <c r="I82" s="138"/>
      <c r="J82" s="138"/>
      <c r="K82" s="141"/>
      <c r="L82" s="138"/>
      <c r="M82" s="138"/>
      <c r="N82" s="136"/>
      <c r="O82" s="136"/>
      <c r="P82" s="136"/>
      <c r="Q82" s="136"/>
    </row>
    <row r="83" spans="1:17" ht="12" customHeight="1" x14ac:dyDescent="0.15">
      <c r="A83" s="136"/>
      <c r="B83" s="136"/>
      <c r="C83" s="138"/>
      <c r="D83" s="136"/>
      <c r="E83" s="138"/>
      <c r="F83" s="138"/>
      <c r="G83" s="136"/>
      <c r="H83" s="138"/>
      <c r="I83" s="138"/>
      <c r="J83" s="136"/>
      <c r="K83" s="138"/>
      <c r="L83" s="138"/>
      <c r="M83" s="136"/>
      <c r="N83" s="136"/>
      <c r="O83" s="136"/>
      <c r="P83" s="136"/>
      <c r="Q83" s="136"/>
    </row>
    <row r="84" spans="1:17" ht="12.75" customHeight="1" x14ac:dyDescent="0.15">
      <c r="A84" s="125"/>
      <c r="B84" s="125"/>
      <c r="C84" s="125"/>
      <c r="D84" s="125"/>
      <c r="E84" s="125"/>
      <c r="F84" s="125"/>
      <c r="G84" s="125"/>
      <c r="H84" s="125"/>
      <c r="I84" s="125"/>
      <c r="J84" s="125"/>
      <c r="K84" s="125"/>
      <c r="L84" s="125"/>
      <c r="M84" s="125"/>
      <c r="N84" s="125"/>
      <c r="O84" s="125"/>
      <c r="P84" s="125"/>
      <c r="Q84" s="125"/>
    </row>
    <row r="85" spans="1:17" ht="12" customHeight="1" x14ac:dyDescent="0.15">
      <c r="A85" s="136"/>
      <c r="B85" s="136"/>
      <c r="C85" s="138"/>
      <c r="D85" s="136"/>
      <c r="E85" s="138"/>
      <c r="F85" s="138"/>
      <c r="G85" s="136"/>
      <c r="H85" s="138"/>
      <c r="I85" s="138"/>
      <c r="J85" s="136"/>
      <c r="K85" s="138"/>
      <c r="L85" s="138"/>
      <c r="M85" s="136"/>
      <c r="N85" s="136"/>
      <c r="O85" s="136"/>
      <c r="P85" s="136"/>
      <c r="Q85" s="136"/>
    </row>
    <row r="86" spans="1:17" ht="12.75" customHeight="1" x14ac:dyDescent="0.15">
      <c r="A86" s="125"/>
      <c r="B86" s="125"/>
      <c r="C86" s="125"/>
      <c r="D86" s="125"/>
      <c r="E86" s="125"/>
      <c r="F86" s="125"/>
      <c r="G86" s="125"/>
      <c r="H86" s="125"/>
      <c r="I86" s="125"/>
      <c r="J86" s="125"/>
      <c r="K86" s="125"/>
      <c r="L86" s="125"/>
      <c r="M86" s="125"/>
      <c r="N86" s="125"/>
      <c r="O86" s="125"/>
      <c r="P86" s="125"/>
      <c r="Q86" s="125"/>
    </row>
    <row r="87" spans="1:17" ht="12" customHeight="1" x14ac:dyDescent="0.15">
      <c r="A87" s="136"/>
      <c r="B87" s="136"/>
      <c r="C87" s="138"/>
      <c r="D87" s="136"/>
      <c r="E87" s="138"/>
      <c r="F87" s="138"/>
      <c r="G87" s="136"/>
      <c r="H87" s="138"/>
      <c r="I87" s="138"/>
      <c r="J87" s="136"/>
      <c r="K87" s="138"/>
      <c r="L87" s="138"/>
      <c r="M87" s="136"/>
      <c r="N87" s="136"/>
      <c r="O87" s="136"/>
      <c r="P87" s="136"/>
      <c r="Q87" s="136"/>
    </row>
    <row r="88" spans="1:17" ht="12" customHeight="1" x14ac:dyDescent="0.15">
      <c r="A88" s="136"/>
      <c r="B88" s="136"/>
      <c r="C88" s="138"/>
      <c r="D88" s="136"/>
      <c r="E88" s="138"/>
      <c r="F88" s="138"/>
      <c r="G88" s="136"/>
      <c r="H88" s="138"/>
      <c r="I88" s="138"/>
      <c r="J88" s="136"/>
      <c r="K88" s="138"/>
      <c r="L88" s="138"/>
      <c r="M88" s="136"/>
      <c r="N88" s="136"/>
      <c r="O88" s="136"/>
      <c r="P88" s="136"/>
      <c r="Q88" s="136"/>
    </row>
  </sheetData>
  <sheetProtection formatCells="0" formatColumns="0" formatRows="0"/>
  <mergeCells count="11">
    <mergeCell ref="J4:J5"/>
    <mergeCell ref="K4:K5"/>
    <mergeCell ref="L4:L5"/>
    <mergeCell ref="M4:M5"/>
    <mergeCell ref="K1:M1"/>
    <mergeCell ref="A2:M2"/>
    <mergeCell ref="A3:C3"/>
    <mergeCell ref="D4:I4"/>
    <mergeCell ref="A4:A5"/>
    <mergeCell ref="B4:B5"/>
    <mergeCell ref="C4:C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24</vt:i4>
      </vt:variant>
    </vt:vector>
  </HeadingPairs>
  <TitlesOfParts>
    <vt:vector size="36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 </vt:lpstr>
      <vt:lpstr>一般公共预算基本支出-政府经济分类</vt:lpstr>
      <vt:lpstr>一般公共预算三公经费</vt:lpstr>
      <vt:lpstr>政府性基金预算支出表</vt:lpstr>
      <vt:lpstr>部门经济分类预算明细表  </vt:lpstr>
      <vt:lpstr>部门经济分类预算明细表   (2)</vt:lpstr>
      <vt:lpstr>政府经济分类预算明细表</vt:lpstr>
      <vt:lpstr>'部门经济分类预算明细表  '!Print_Area</vt:lpstr>
      <vt:lpstr>'部门经济分类预算明细表   (2)'!Print_Area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 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'部门经济分类预算明细表  '!Print_Titles</vt:lpstr>
      <vt:lpstr>'部门经济分类预算明细表   (2)'!Print_Titles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 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tt124521</cp:lastModifiedBy>
  <cp:lastPrinted>2019-08-26T11:25:47Z</cp:lastPrinted>
  <dcterms:created xsi:type="dcterms:W3CDTF">2019-07-31T08:59:57Z</dcterms:created>
  <dcterms:modified xsi:type="dcterms:W3CDTF">2021-05-17T02:41:30Z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200680</vt:i4>
  </property>
</Properties>
</file>